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STORAGE\uzraudzibas_dala\2024\rikojumi\uzraudzibas_pans_AK_SK\"/>
    </mc:Choice>
  </mc:AlternateContent>
  <xr:revisionPtr revIDLastSave="0" documentId="13_ncr:1_{C13C5DAF-3F9B-4253-8992-02A871FF392C}" xr6:coauthVersionLast="47" xr6:coauthVersionMax="47" xr10:uidLastSave="{00000000-0000-0000-0000-000000000000}"/>
  <bookViews>
    <workbookView xWindow="-120" yWindow="-120" windowWidth="29040" windowHeight="15840" xr2:uid="{00000000-000D-0000-FFFF-FFFF00000000}"/>
  </bookViews>
  <sheets>
    <sheet name="AK" sheetId="1" r:id="rId1"/>
    <sheet name="SK"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3" i="2" l="1"/>
  <c r="F63" i="2"/>
  <c r="F55" i="2"/>
  <c r="F47" i="2"/>
  <c r="F40" i="2"/>
  <c r="F33" i="2"/>
  <c r="F26" i="2"/>
  <c r="F19" i="2"/>
  <c r="F12" i="2"/>
  <c r="G5" i="2"/>
  <c r="F5" i="2"/>
  <c r="K534" i="1"/>
  <c r="R496" i="1"/>
  <c r="K636" i="1" l="1"/>
  <c r="K535" i="1"/>
  <c r="K536" i="1"/>
  <c r="K537" i="1"/>
  <c r="K538" i="1"/>
  <c r="K1136" i="1"/>
  <c r="L1136" i="1"/>
  <c r="J1136" i="1"/>
  <c r="K1130" i="1"/>
  <c r="L1130" i="1"/>
  <c r="J1130" i="1"/>
  <c r="R1124" i="1"/>
  <c r="K1124" i="1"/>
  <c r="L1124" i="1"/>
  <c r="J1124" i="1"/>
  <c r="P1102" i="1"/>
  <c r="Q1102" i="1"/>
  <c r="R1102" i="1"/>
  <c r="O1102" i="1"/>
  <c r="L1103" i="1"/>
  <c r="L1104" i="1"/>
  <c r="L1105" i="1"/>
  <c r="L1106" i="1"/>
  <c r="L1107" i="1"/>
  <c r="K1107" i="1"/>
  <c r="K1104" i="1"/>
  <c r="K1105" i="1"/>
  <c r="K1106" i="1"/>
  <c r="K1103" i="1"/>
  <c r="J1102" i="1"/>
  <c r="L1095" i="1"/>
  <c r="K1095" i="1"/>
  <c r="J1095" i="1"/>
  <c r="R1074" i="1"/>
  <c r="L1076" i="1"/>
  <c r="L1077" i="1"/>
  <c r="L1078" i="1"/>
  <c r="L1079" i="1"/>
  <c r="L1075" i="1"/>
  <c r="K1076" i="1"/>
  <c r="K1077" i="1"/>
  <c r="K1078" i="1"/>
  <c r="K1079" i="1"/>
  <c r="K1075" i="1"/>
  <c r="J1074" i="1"/>
  <c r="R1053" i="1"/>
  <c r="Q1053" i="1"/>
  <c r="P1053" i="1"/>
  <c r="O1053" i="1"/>
  <c r="L1055" i="1"/>
  <c r="L1056" i="1"/>
  <c r="L1057" i="1"/>
  <c r="L1058" i="1"/>
  <c r="L1054" i="1"/>
  <c r="K1055" i="1"/>
  <c r="K1056" i="1"/>
  <c r="K1057" i="1"/>
  <c r="K1058" i="1"/>
  <c r="K1054" i="1"/>
  <c r="J1053" i="1"/>
  <c r="R1032" i="1"/>
  <c r="L1034" i="1"/>
  <c r="L1035" i="1"/>
  <c r="L1036" i="1"/>
  <c r="L1037" i="1"/>
  <c r="L1033" i="1"/>
  <c r="K1034" i="1"/>
  <c r="K1035" i="1"/>
  <c r="K1036" i="1"/>
  <c r="K1037" i="1"/>
  <c r="K1033" i="1"/>
  <c r="J1032" i="1"/>
  <c r="R1020" i="1"/>
  <c r="L1021" i="1"/>
  <c r="L1022" i="1"/>
  <c r="L1023" i="1"/>
  <c r="L1024" i="1"/>
  <c r="L1025" i="1"/>
  <c r="K1022" i="1"/>
  <c r="K1023" i="1"/>
  <c r="K1024" i="1"/>
  <c r="K1025" i="1"/>
  <c r="K1021" i="1"/>
  <c r="J1020" i="1"/>
  <c r="R1004" i="1"/>
  <c r="L1005" i="1"/>
  <c r="L1006" i="1"/>
  <c r="L1007" i="1"/>
  <c r="L1008" i="1"/>
  <c r="L1009" i="1"/>
  <c r="K1006" i="1"/>
  <c r="K1007" i="1"/>
  <c r="K1008" i="1"/>
  <c r="K1009" i="1"/>
  <c r="K1005" i="1"/>
  <c r="J1004" i="1"/>
  <c r="P974" i="1"/>
  <c r="Q974" i="1"/>
  <c r="P975" i="1"/>
  <c r="Q975" i="1"/>
  <c r="P976" i="1"/>
  <c r="Q976" i="1"/>
  <c r="P977" i="1"/>
  <c r="Q977" i="1"/>
  <c r="P978" i="1"/>
  <c r="Q978" i="1"/>
  <c r="O975" i="1"/>
  <c r="O976" i="1"/>
  <c r="O977" i="1"/>
  <c r="O978" i="1"/>
  <c r="O974" i="1"/>
  <c r="R973" i="1"/>
  <c r="L975" i="1"/>
  <c r="L976" i="1"/>
  <c r="L977" i="1"/>
  <c r="L978" i="1"/>
  <c r="L974" i="1"/>
  <c r="K975" i="1"/>
  <c r="K976" i="1"/>
  <c r="K977" i="1"/>
  <c r="K978" i="1"/>
  <c r="K974" i="1"/>
  <c r="J973" i="1"/>
  <c r="R947" i="1"/>
  <c r="K949" i="1"/>
  <c r="K950" i="1"/>
  <c r="K951" i="1"/>
  <c r="K952" i="1"/>
  <c r="K948" i="1"/>
  <c r="J947" i="1"/>
  <c r="R903" i="1"/>
  <c r="R904" i="1"/>
  <c r="R905" i="1"/>
  <c r="R906" i="1"/>
  <c r="R902" i="1"/>
  <c r="P902" i="1"/>
  <c r="Q902" i="1"/>
  <c r="P903" i="1"/>
  <c r="Q903" i="1"/>
  <c r="P904" i="1"/>
  <c r="Q904" i="1"/>
  <c r="P905" i="1"/>
  <c r="Q905" i="1"/>
  <c r="P906" i="1"/>
  <c r="Q906" i="1"/>
  <c r="O903" i="1"/>
  <c r="O904" i="1"/>
  <c r="O905" i="1"/>
  <c r="O906" i="1"/>
  <c r="O902" i="1"/>
  <c r="K903" i="1"/>
  <c r="K904" i="1"/>
  <c r="K905" i="1"/>
  <c r="K906" i="1"/>
  <c r="K902" i="1"/>
  <c r="L901" i="1"/>
  <c r="J901" i="1"/>
  <c r="K894" i="1"/>
  <c r="L894" i="1"/>
  <c r="J894" i="1"/>
  <c r="L820" i="1"/>
  <c r="L821" i="1"/>
  <c r="L822" i="1"/>
  <c r="L823" i="1"/>
  <c r="L819" i="1"/>
  <c r="K820" i="1"/>
  <c r="K821" i="1"/>
  <c r="K822" i="1"/>
  <c r="K823" i="1"/>
  <c r="K819" i="1"/>
  <c r="J818" i="1"/>
  <c r="Q752" i="1"/>
  <c r="P748" i="1"/>
  <c r="Q748" i="1"/>
  <c r="P749" i="1"/>
  <c r="Q749" i="1"/>
  <c r="P750" i="1"/>
  <c r="Q750" i="1"/>
  <c r="P751" i="1"/>
  <c r="Q751" i="1"/>
  <c r="P752" i="1"/>
  <c r="O749" i="1"/>
  <c r="O750" i="1"/>
  <c r="O751" i="1"/>
  <c r="O752" i="1"/>
  <c r="O748" i="1"/>
  <c r="L749" i="1"/>
  <c r="L750" i="1"/>
  <c r="L751" i="1"/>
  <c r="L752" i="1"/>
  <c r="L748" i="1"/>
  <c r="K749" i="1"/>
  <c r="K750" i="1"/>
  <c r="K751" i="1"/>
  <c r="K752" i="1"/>
  <c r="K748" i="1"/>
  <c r="J747" i="1"/>
  <c r="R726" i="1"/>
  <c r="K728" i="1"/>
  <c r="K729" i="1"/>
  <c r="K730" i="1"/>
  <c r="K731" i="1"/>
  <c r="K727" i="1"/>
  <c r="J726" i="1"/>
  <c r="R710" i="1"/>
  <c r="O712" i="1"/>
  <c r="P712" i="1"/>
  <c r="Q712" i="1"/>
  <c r="O713" i="1"/>
  <c r="P713" i="1"/>
  <c r="Q713" i="1"/>
  <c r="O714" i="1"/>
  <c r="P714" i="1"/>
  <c r="Q714" i="1"/>
  <c r="O715" i="1"/>
  <c r="P715" i="1"/>
  <c r="Q715" i="1"/>
  <c r="P711" i="1"/>
  <c r="Q711" i="1"/>
  <c r="O711" i="1"/>
  <c r="K712" i="1"/>
  <c r="K713" i="1"/>
  <c r="K714" i="1"/>
  <c r="K715" i="1"/>
  <c r="K711" i="1"/>
  <c r="J710" i="1"/>
  <c r="K691" i="1"/>
  <c r="K692" i="1"/>
  <c r="K693" i="1"/>
  <c r="K694" i="1"/>
  <c r="K690" i="1"/>
  <c r="J689" i="1"/>
  <c r="Q665" i="1"/>
  <c r="Q666" i="1"/>
  <c r="Q667" i="1"/>
  <c r="Q668" i="1"/>
  <c r="Q664" i="1"/>
  <c r="P665" i="1"/>
  <c r="P666" i="1"/>
  <c r="P667" i="1"/>
  <c r="P668" i="1"/>
  <c r="P664" i="1"/>
  <c r="O665" i="1"/>
  <c r="O666" i="1"/>
  <c r="O667" i="1"/>
  <c r="O668" i="1"/>
  <c r="O664" i="1"/>
  <c r="K665" i="1"/>
  <c r="K666" i="1"/>
  <c r="K667" i="1"/>
  <c r="K668" i="1"/>
  <c r="K664" i="1"/>
  <c r="J663" i="1"/>
  <c r="R649" i="1"/>
  <c r="J655" i="1"/>
  <c r="J643" i="1"/>
  <c r="J630" i="1"/>
  <c r="J623" i="1"/>
  <c r="J617" i="1"/>
  <c r="K611" i="1"/>
  <c r="J611" i="1"/>
  <c r="K605" i="1"/>
  <c r="L605" i="1"/>
  <c r="J605" i="1"/>
  <c r="J599" i="1"/>
  <c r="K593" i="1"/>
  <c r="L593" i="1"/>
  <c r="J593" i="1"/>
  <c r="J587" i="1"/>
  <c r="K581" i="1"/>
  <c r="L581" i="1"/>
  <c r="J581" i="1"/>
  <c r="K575" i="1"/>
  <c r="L575" i="1"/>
  <c r="J575" i="1"/>
  <c r="K569" i="1"/>
  <c r="L569" i="1"/>
  <c r="J569" i="1"/>
  <c r="K563" i="1"/>
  <c r="L563" i="1"/>
  <c r="J563" i="1"/>
  <c r="K557" i="1"/>
  <c r="L557" i="1"/>
  <c r="J557" i="1"/>
  <c r="K550" i="1"/>
  <c r="L550" i="1"/>
  <c r="J550" i="1"/>
  <c r="J533" i="1"/>
  <c r="K527" i="1"/>
  <c r="J527" i="1"/>
  <c r="Q497" i="1"/>
  <c r="Q496" i="1" s="1"/>
  <c r="P498" i="1"/>
  <c r="P499" i="1"/>
  <c r="P500" i="1"/>
  <c r="P501" i="1"/>
  <c r="P497" i="1"/>
  <c r="O498" i="1"/>
  <c r="O499" i="1"/>
  <c r="O500" i="1"/>
  <c r="O501" i="1"/>
  <c r="O497" i="1"/>
  <c r="K498" i="1"/>
  <c r="K499" i="1"/>
  <c r="K500" i="1"/>
  <c r="K501" i="1"/>
  <c r="K497" i="1"/>
  <c r="J496" i="1"/>
  <c r="K490" i="1"/>
  <c r="J490" i="1"/>
  <c r="K484" i="1"/>
  <c r="J484" i="1"/>
  <c r="K472" i="1"/>
  <c r="L472" i="1"/>
  <c r="J472" i="1"/>
  <c r="J466" i="1"/>
  <c r="K466" i="1"/>
  <c r="L466" i="1"/>
  <c r="L455" i="1"/>
  <c r="K455" i="1"/>
  <c r="J455" i="1"/>
  <c r="K448" i="1"/>
  <c r="L448" i="1"/>
  <c r="J448" i="1"/>
  <c r="K442" i="1"/>
  <c r="L442" i="1"/>
  <c r="J442" i="1"/>
  <c r="J436" i="1"/>
  <c r="K430" i="1"/>
  <c r="L430" i="1"/>
  <c r="J430" i="1"/>
  <c r="J423" i="1"/>
  <c r="J416" i="1"/>
  <c r="P410" i="1"/>
  <c r="Q410" i="1"/>
  <c r="O410" i="1"/>
  <c r="K410" i="1"/>
  <c r="J410" i="1"/>
  <c r="P398" i="1"/>
  <c r="Q398" i="1"/>
  <c r="O398" i="1"/>
  <c r="J398" i="1"/>
  <c r="J392" i="1"/>
  <c r="J386" i="1"/>
  <c r="L380" i="1"/>
  <c r="K380" i="1"/>
  <c r="J380" i="1"/>
  <c r="R374" i="1"/>
  <c r="R368" i="1"/>
  <c r="K361" i="1"/>
  <c r="L361" i="1"/>
  <c r="J361" i="1"/>
  <c r="K355" i="1"/>
  <c r="L355" i="1"/>
  <c r="J355" i="1"/>
  <c r="K349" i="1"/>
  <c r="L349" i="1"/>
  <c r="J349" i="1"/>
  <c r="K339" i="1"/>
  <c r="K340" i="1"/>
  <c r="K341" i="1"/>
  <c r="K342" i="1"/>
  <c r="K338" i="1"/>
  <c r="J337" i="1"/>
  <c r="L293" i="1"/>
  <c r="L294" i="1"/>
  <c r="L295" i="1"/>
  <c r="L296" i="1"/>
  <c r="L292" i="1"/>
  <c r="K293" i="1"/>
  <c r="K294" i="1"/>
  <c r="K295" i="1"/>
  <c r="K296" i="1"/>
  <c r="K292" i="1"/>
  <c r="J291" i="1"/>
  <c r="J285" i="1"/>
  <c r="L271" i="1"/>
  <c r="L272" i="1"/>
  <c r="L273" i="1"/>
  <c r="L274" i="1"/>
  <c r="L270" i="1"/>
  <c r="J269" i="1"/>
  <c r="K271" i="1"/>
  <c r="K272" i="1"/>
  <c r="K273" i="1"/>
  <c r="K274" i="1"/>
  <c r="K270" i="1"/>
  <c r="L263" i="1"/>
  <c r="L260" i="1"/>
  <c r="L261" i="1"/>
  <c r="L262" i="1"/>
  <c r="L259" i="1"/>
  <c r="J258" i="1"/>
  <c r="K260" i="1"/>
  <c r="K261" i="1"/>
  <c r="K262" i="1"/>
  <c r="K263" i="1"/>
  <c r="K259" i="1"/>
  <c r="K229" i="1"/>
  <c r="K230" i="1"/>
  <c r="K231" i="1"/>
  <c r="K232" i="1"/>
  <c r="K228" i="1"/>
  <c r="J227" i="1"/>
  <c r="L198" i="1"/>
  <c r="L199" i="1"/>
  <c r="L200" i="1"/>
  <c r="L201" i="1"/>
  <c r="L197" i="1"/>
  <c r="K198" i="1"/>
  <c r="K199" i="1"/>
  <c r="K200" i="1"/>
  <c r="K201" i="1"/>
  <c r="K197" i="1"/>
  <c r="J196" i="1"/>
  <c r="L145" i="1"/>
  <c r="L144" i="1"/>
  <c r="L143" i="1"/>
  <c r="L142" i="1"/>
  <c r="L141" i="1"/>
  <c r="K145" i="1"/>
  <c r="K144" i="1"/>
  <c r="K143" i="1"/>
  <c r="K142" i="1"/>
  <c r="K141" i="1"/>
  <c r="J140" i="1"/>
  <c r="K126" i="1"/>
  <c r="K127" i="1"/>
  <c r="K128" i="1"/>
  <c r="K129" i="1"/>
  <c r="K125" i="1"/>
  <c r="J124" i="1"/>
  <c r="L13" i="1"/>
  <c r="L12" i="1"/>
  <c r="L11" i="1"/>
  <c r="L10" i="1"/>
  <c r="L9" i="1"/>
  <c r="K13" i="1"/>
  <c r="K12" i="1"/>
  <c r="K11" i="1"/>
  <c r="K10" i="1"/>
  <c r="K9" i="1"/>
  <c r="J8" i="1"/>
  <c r="K533" i="1" l="1"/>
  <c r="L1020" i="1"/>
  <c r="K1102" i="1"/>
  <c r="P747" i="1"/>
  <c r="Q710" i="1"/>
  <c r="P901" i="1"/>
  <c r="Q663" i="1"/>
  <c r="P973" i="1"/>
  <c r="O747" i="1"/>
  <c r="O901" i="1"/>
  <c r="Q747" i="1"/>
  <c r="P710" i="1"/>
  <c r="O710" i="1"/>
  <c r="Q901" i="1"/>
  <c r="L1102" i="1"/>
  <c r="L140" i="1"/>
  <c r="K258" i="1"/>
  <c r="K269" i="1"/>
  <c r="O663" i="1"/>
  <c r="K689" i="1"/>
  <c r="Q973" i="1"/>
  <c r="K1074" i="1"/>
  <c r="K710" i="1"/>
  <c r="L1004" i="1"/>
  <c r="L1074" i="1"/>
  <c r="L1053" i="1"/>
  <c r="K1053" i="1"/>
  <c r="L1032" i="1"/>
  <c r="K1032" i="1"/>
  <c r="K1020" i="1"/>
  <c r="K1004" i="1"/>
  <c r="O973" i="1"/>
  <c r="L973" i="1"/>
  <c r="K973" i="1"/>
  <c r="K947" i="1"/>
  <c r="R901" i="1"/>
  <c r="K901" i="1"/>
  <c r="L818" i="1"/>
  <c r="K818" i="1"/>
  <c r="L747" i="1"/>
  <c r="K747" i="1"/>
  <c r="K726" i="1"/>
  <c r="P663" i="1"/>
  <c r="K663" i="1"/>
  <c r="P496" i="1"/>
  <c r="O496" i="1"/>
  <c r="K496" i="1"/>
  <c r="K140" i="1"/>
  <c r="K227" i="1"/>
  <c r="L291" i="1"/>
  <c r="K337" i="1"/>
  <c r="K291" i="1"/>
  <c r="L269" i="1"/>
  <c r="L258" i="1"/>
  <c r="L196" i="1"/>
  <c r="K196" i="1"/>
  <c r="L8" i="1"/>
  <c r="K8" i="1"/>
</calcChain>
</file>

<file path=xl/sharedStrings.xml><?xml version="1.0" encoding="utf-8"?>
<sst xmlns="http://schemas.openxmlformats.org/spreadsheetml/2006/main" count="2268" uniqueCount="642">
  <si>
    <t>1. pielikums</t>
  </si>
  <si>
    <t>Valsts augu aizsardzības dienesta</t>
  </si>
  <si>
    <t>Valsts pasargāta no kaitīgo organismu uzliesmojumiem, sekmēta augu un augu produktu konkurētspēja starptautiskajā tirgū</t>
  </si>
  <si>
    <t>Pavairošanas materiāla fitosanitāro un kvalitātes prasību atbilstības pārbaudes pie profesionālā operatora</t>
  </si>
  <si>
    <t>Pārbaudes kods</t>
  </si>
  <si>
    <t>Kaitīgā organisma apsekojumu grupa</t>
  </si>
  <si>
    <t>Kaitīgais organisms</t>
  </si>
  <si>
    <t>Apsekojuma vietas</t>
  </si>
  <si>
    <t>Riska zonas</t>
  </si>
  <si>
    <t>Augu materiāls/prece</t>
  </si>
  <si>
    <t>Augu sugu saraksts</t>
  </si>
  <si>
    <t>Izpildes laiks</t>
  </si>
  <si>
    <t>Informācija par apsekojumu</t>
  </si>
  <si>
    <t>Piezīmes</t>
  </si>
  <si>
    <t>Reģioni</t>
  </si>
  <si>
    <t>Objektu skaits</t>
  </si>
  <si>
    <t>Pārbaužu skaits</t>
  </si>
  <si>
    <t>Paraugu skaits</t>
  </si>
  <si>
    <r>
      <t>t.sk.paraugi</t>
    </r>
    <r>
      <rPr>
        <b/>
        <sz val="10"/>
        <color rgb="FF000000"/>
        <rFont val="Times New Roman"/>
        <family val="1"/>
        <charset val="186"/>
      </rPr>
      <t xml:space="preserve"> ar vai</t>
    </r>
    <r>
      <rPr>
        <b/>
        <sz val="10"/>
        <color rgb="FF000000"/>
        <rFont val="Times New Roman"/>
        <family val="1"/>
      </rPr>
      <t xml:space="preserve"> bez pazīmēm</t>
    </r>
  </si>
  <si>
    <t>Parauga apraksts</t>
  </si>
  <si>
    <t>Slazdu veids</t>
  </si>
  <si>
    <t>Slazdu skaits</t>
  </si>
  <si>
    <t>Vietu skaits, kur izlikti slazdi</t>
  </si>
  <si>
    <t>Paraugu skaits no feremonu slazdiem</t>
  </si>
  <si>
    <t>sertifikāti (9.3.1., 9.3.2.) vai lauki (9.10.2.), vai ha (pārējās pozīcijās)</t>
  </si>
  <si>
    <t>9.1.1.</t>
  </si>
  <si>
    <t>Atbilstības pārbaude veģetācijas periodā, t.sk., pumpurērces noteikšanai un sugu, kurām lēmums par atļauju lietot augu pases tiek pieņemts, pamatojoties uz vienu pārbaudi (aronijas, sausserži,  smiltsērkšķi); vispārējā fitosanitārā stāvokļa novērtēšana</t>
  </si>
  <si>
    <t>kopā</t>
  </si>
  <si>
    <t>Rīga</t>
  </si>
  <si>
    <t xml:space="preserve"> </t>
  </si>
  <si>
    <t>Stādāmais materiāls</t>
  </si>
  <si>
    <t>15.06.2024.-15.08.2024.</t>
  </si>
  <si>
    <t>Vizuāli pārbauda uz visiem augu karantīnas organismiem un RNKO. Ja ir redzami organismu simptomi, paraugus ņem obligāti.</t>
  </si>
  <si>
    <t>Zemgale</t>
  </si>
  <si>
    <t>Kurzeme</t>
  </si>
  <si>
    <t>Vidzeme</t>
  </si>
  <si>
    <t>Latgale</t>
  </si>
  <si>
    <t>Pārbaude pirms izplatīšanas</t>
  </si>
  <si>
    <r>
      <t xml:space="preserve">Xylella fastidiosa </t>
    </r>
    <r>
      <rPr>
        <sz val="10"/>
        <color rgb="FF000000"/>
        <rFont val="Times New Roman"/>
      </rPr>
      <t>[XYLEFA]</t>
    </r>
  </si>
  <si>
    <t>Prunus</t>
  </si>
  <si>
    <t xml:space="preserve">Vaccinium, Rubus </t>
  </si>
  <si>
    <t xml:space="preserve">01.07.2024.-15.08.2024. </t>
  </si>
  <si>
    <t>Paraugs AR simptomiem. Paraugs sastāv no stublāja vai zariem, kam atkarībā no lapas izmēra klāt ir 25-100 lapas.</t>
  </si>
  <si>
    <t>Candidatus Phytoplasma hispanicum [PHYP07]</t>
  </si>
  <si>
    <r>
      <t xml:space="preserve">Fragaria </t>
    </r>
    <r>
      <rPr>
        <sz val="10"/>
        <color rgb="FF000000"/>
        <rFont val="Times New Roman"/>
        <family val="1"/>
      </rPr>
      <t>(mātesaugi)</t>
    </r>
  </si>
  <si>
    <t>15.06.2024.-31.07.2024.</t>
  </si>
  <si>
    <t>Vēlams ņemt paraugus AR simptomiem. Viens paraugs 5 lapas.</t>
  </si>
  <si>
    <t>Black raspberry latent virus [TSVBL0]</t>
  </si>
  <si>
    <t>Rubus</t>
  </si>
  <si>
    <t>15.06.2024.-31.08.2024.</t>
  </si>
  <si>
    <t>Paraugs AR/BEZ simptomiem.</t>
  </si>
  <si>
    <r>
      <t xml:space="preserve">Erwinia amylovora </t>
    </r>
    <r>
      <rPr>
        <sz val="10"/>
        <color rgb="FF000000"/>
        <rFont val="Times New Roman"/>
        <family val="1"/>
      </rPr>
      <t>[ERWIAM]</t>
    </r>
  </si>
  <si>
    <t>Stādāmais materiāls, mātesaugi</t>
  </si>
  <si>
    <t xml:space="preserve">Malus, Pyrus, Sorbus, Cydonia, Chaenomeles </t>
  </si>
  <si>
    <t>15.06.2024.-15.08.2024., ja vid.temp.&gt; +15°C</t>
  </si>
  <si>
    <t>Paraugu ņem saskaņā ar  Ministru kabineta 21.07.2008. noteikumiem Nr.575</t>
  </si>
  <si>
    <r>
      <t xml:space="preserve">Anthonomus bisignifer </t>
    </r>
    <r>
      <rPr>
        <sz val="10"/>
        <color rgb="FF000000"/>
        <rFont val="Times New Roman"/>
        <family val="1"/>
      </rPr>
      <t>[ANTHBI],</t>
    </r>
  </si>
  <si>
    <r>
      <t xml:space="preserve">Anthonomus signatus </t>
    </r>
    <r>
      <rPr>
        <sz val="10"/>
        <color rgb="FF000000"/>
        <rFont val="Times New Roman"/>
        <family val="1"/>
      </rPr>
      <t>[ANTHSI]</t>
    </r>
  </si>
  <si>
    <t xml:space="preserve">Fragaria, Rubus spp </t>
  </si>
  <si>
    <t>Entomoloģiskie paraugi - kaitēklis  kukaiņa vai imago attīstības stadijās.</t>
  </si>
  <si>
    <r>
      <t>Epochra canadensis</t>
    </r>
    <r>
      <rPr>
        <sz val="10"/>
        <color rgb="FF000000"/>
        <rFont val="Times New Roman"/>
      </rPr>
      <t xml:space="preserve"> [EPOCCA]</t>
    </r>
  </si>
  <si>
    <t>Ribes</t>
  </si>
  <si>
    <t>Paraugam ņem kaitēkli kāpura vai imago attīstības stadijās</t>
  </si>
  <si>
    <t>Fragaria</t>
  </si>
  <si>
    <t>15.05.2024.-15.09.2024.</t>
  </si>
  <si>
    <t xml:space="preserve">RNKO: Meloidogyne hapla [MELGHA] </t>
  </si>
  <si>
    <t xml:space="preserve">15.05.2024.-15.09.2024.  </t>
  </si>
  <si>
    <r>
      <t xml:space="preserve">RNKO: </t>
    </r>
    <r>
      <rPr>
        <i/>
        <sz val="10"/>
        <color rgb="FF000000"/>
        <rFont val="Times New Roman"/>
      </rPr>
      <t xml:space="preserve">Aphelenchoides ritzemabosi </t>
    </r>
    <r>
      <rPr>
        <sz val="10"/>
        <color rgb="FF000000"/>
        <rFont val="Times New Roman"/>
      </rPr>
      <t>[APLORI]</t>
    </r>
  </si>
  <si>
    <t xml:space="preserve">Ribes  </t>
  </si>
  <si>
    <t>Paraugs AR simptomiem (simptomi - hlorotiski, vēlāk nekrotiski plankumi uz lapām, lapām deformēta forma, pumpuri brūni, deformēta pumpuru forma, uz dzinumiem var būt brūni plankumi, dzinumi var atpalikt augšanā, dzinumu posmi saīsināti). Paraugs - 5 zari ar pumpuriem vai var ņemt arī zarus ar lapām pēc ziedēšanas</t>
  </si>
  <si>
    <r>
      <t xml:space="preserve">RNKO: </t>
    </r>
    <r>
      <rPr>
        <i/>
        <sz val="10"/>
        <color rgb="FF000000"/>
        <rFont val="Times New Roman"/>
        <family val="1"/>
      </rPr>
      <t xml:space="preserve">Phytophthora fragariae </t>
    </r>
    <r>
      <rPr>
        <sz val="10"/>
        <color rgb="FF000000"/>
        <rFont val="Times New Roman"/>
        <family val="1"/>
      </rPr>
      <t>[PHYTFR]</t>
    </r>
  </si>
  <si>
    <t>01.05.2024.-30.09.2024.</t>
  </si>
  <si>
    <t>Paraugs AR simptomiem. Paraugā ņem visu augu (gan lapas, gan sakni) ar slimībai raksturīgiem simptomiem.</t>
  </si>
  <si>
    <r>
      <t xml:space="preserve">RNKO: </t>
    </r>
    <r>
      <rPr>
        <i/>
        <sz val="10"/>
        <color rgb="FF000000"/>
        <rFont val="Times New Roman"/>
        <family val="1"/>
      </rPr>
      <t xml:space="preserve">Phytophthora cactorum </t>
    </r>
    <r>
      <rPr>
        <sz val="10"/>
        <color rgb="FF000000"/>
        <rFont val="Times New Roman"/>
        <family val="1"/>
      </rPr>
      <t>[PHYTCC]</t>
    </r>
  </si>
  <si>
    <t>Cydonia, Fragaria, Malus, Prunus, Pyrus</t>
  </si>
  <si>
    <t>Paraugs AR simptomiem. Paraugā ņem saknes ar sakņu kaklu. Ja iespējams, paraugā ņem visu augu ar slimībai raksturīgiem simptomiem.</t>
  </si>
  <si>
    <t xml:space="preserve">Vaccinium </t>
  </si>
  <si>
    <t>Paraugs AR simptomiem. Paraugam ņem visu augu, atsevišķus zarus vai stīgas, lai būtu ietverta veselā un inficētā daļa.</t>
  </si>
  <si>
    <r>
      <t xml:space="preserve">RNKO: </t>
    </r>
    <r>
      <rPr>
        <i/>
        <sz val="10"/>
        <color rgb="FF000000"/>
        <rFont val="Times New Roman"/>
        <family val="1"/>
      </rPr>
      <t xml:space="preserve">Xanthomonas fragariae </t>
    </r>
    <r>
      <rPr>
        <sz val="10"/>
        <color rgb="FF000000"/>
        <rFont val="Times New Roman"/>
        <family val="1"/>
      </rPr>
      <t>[XANTFR]</t>
    </r>
  </si>
  <si>
    <t>Paraugs AR simptomiem. Paraugam ņem  visu augu  vai vairākas auga lapas ar visu lapas kātu ar simptomiem.</t>
  </si>
  <si>
    <r>
      <t>RNKO:</t>
    </r>
    <r>
      <rPr>
        <i/>
        <sz val="10"/>
        <color rgb="FF000000"/>
        <rFont val="Times New Roman"/>
        <family val="1"/>
      </rPr>
      <t xml:space="preserve"> Pseudomonas syringae pv. morsprunorum </t>
    </r>
    <r>
      <rPr>
        <sz val="10"/>
        <color rgb="FF000000"/>
        <rFont val="Times New Roman"/>
        <family val="1"/>
      </rPr>
      <t>[PSDMMP]</t>
    </r>
    <r>
      <rPr>
        <i/>
        <sz val="10"/>
        <color rgb="FF000000"/>
        <rFont val="Times New Roman"/>
        <family val="1"/>
      </rPr>
      <t xml:space="preserve">, Xanthomonas arboricola pv. pruni </t>
    </r>
    <r>
      <rPr>
        <sz val="10"/>
        <color rgb="FF000000"/>
        <rFont val="Times New Roman"/>
        <family val="1"/>
      </rPr>
      <t>[XANTPR]</t>
    </r>
  </si>
  <si>
    <t>Paraugs AR simptomiem. Paraugam ņem zarus ar lapām (ja ir, tad arī augļus) ar simptomiem – ne īsākus par 20 cm. Paraugu paņem tā, lai kopā ar auga bojāto daļu būtu arī veselā daļa, jābūt saredzamai robežai starp veseliem un bojātiem audiem.</t>
  </si>
  <si>
    <r>
      <t>RNKO:</t>
    </r>
    <r>
      <rPr>
        <i/>
        <sz val="10"/>
        <color rgb="FF000000"/>
        <rFont val="Times New Roman"/>
        <family val="1"/>
      </rPr>
      <t xml:space="preserve"> Candidatus </t>
    </r>
    <r>
      <rPr>
        <sz val="10"/>
        <color rgb="FF000000"/>
        <rFont val="Times New Roman"/>
        <family val="1"/>
      </rPr>
      <t>Phytoplasma</t>
    </r>
    <r>
      <rPr>
        <i/>
        <sz val="10"/>
        <color rgb="FF000000"/>
        <rFont val="Times New Roman"/>
        <family val="1"/>
      </rPr>
      <t xml:space="preserve"> prunorum </t>
    </r>
    <r>
      <rPr>
        <sz val="10"/>
        <color rgb="FF000000"/>
        <rFont val="Times New Roman"/>
        <family val="1"/>
      </rPr>
      <t>[PHYPPR]</t>
    </r>
  </si>
  <si>
    <t xml:space="preserve">Paraugs AR/BEZ simptomiem. Paraugam ņem zarus ar lapām (līdz 10 zariem, līdz 30 cm). Tā kā fitoplazma nav vienmērīgi izplatīta pa visu augu, ir ieteicams ņemt zarus no vismaz trīs dažādām vietām. Paraugus vēlams ņemt ar simptomiem: lapas sarkanīgas, saritinātas, dažreiz ar nekrozes pazīmēm. </t>
  </si>
  <si>
    <r>
      <t>RNKO</t>
    </r>
    <r>
      <rPr>
        <i/>
        <sz val="10"/>
        <color rgb="FF000000"/>
        <rFont val="Times New Roman"/>
      </rPr>
      <t xml:space="preserve">: Diaporthe vaccinii </t>
    </r>
    <r>
      <rPr>
        <sz val="10"/>
        <color rgb="FF000000"/>
        <rFont val="Times New Roman"/>
      </rPr>
      <t>[DIAPVA]</t>
    </r>
  </si>
  <si>
    <t xml:space="preserve">Mātesaugi vai stādi ar simptomiem </t>
  </si>
  <si>
    <r>
      <t>Vaccinium</t>
    </r>
    <r>
      <rPr>
        <strike/>
        <sz val="10"/>
        <color rgb="FF000000"/>
        <rFont val="Times New Roman"/>
        <family val="1"/>
      </rPr>
      <t xml:space="preserve"> </t>
    </r>
  </si>
  <si>
    <t>15.06.2024.-15.10.2024.</t>
  </si>
  <si>
    <t>Paraugs AR simptomiem. Paraugs sastāv no gatavām ogām – 50 gab.</t>
  </si>
  <si>
    <r>
      <t>RNKO</t>
    </r>
    <r>
      <rPr>
        <i/>
        <sz val="10"/>
        <color rgb="FF000000"/>
        <rFont val="Times New Roman"/>
      </rPr>
      <t xml:space="preserve">: </t>
    </r>
    <r>
      <rPr>
        <sz val="10"/>
        <color rgb="FF000000"/>
        <rFont val="Times New Roman"/>
      </rPr>
      <t>Godronia cassandrae (</t>
    </r>
    <r>
      <rPr>
        <i/>
        <sz val="10"/>
        <color rgb="FF000000"/>
        <rFont val="Times New Roman"/>
      </rPr>
      <t>anamorph</t>
    </r>
    <r>
      <rPr>
        <sz val="10"/>
        <color rgb="FF000000"/>
        <rFont val="Times New Roman"/>
      </rPr>
      <t xml:space="preserve"> Topospora myrtilli) Peck [GODRCA]</t>
    </r>
  </si>
  <si>
    <t xml:space="preserve">RNKO: Raspberry bushy dwarf virus [RBDV00] </t>
  </si>
  <si>
    <t>Paraugs AR simptomiem (pundurainība, lapu dzeltēšana u.c.). Viens paraugs - 5 lapas. Latvijā ir sastopams dabā.</t>
  </si>
  <si>
    <r>
      <t xml:space="preserve">RNKO: </t>
    </r>
    <r>
      <rPr>
        <i/>
        <sz val="10"/>
        <color rgb="FF000000"/>
        <rFont val="Times New Roman"/>
        <family val="1"/>
      </rPr>
      <t xml:space="preserve">Cecidophyopsis ribis  </t>
    </r>
    <r>
      <rPr>
        <sz val="10"/>
        <color rgb="FF000000"/>
        <rFont val="Times New Roman"/>
        <family val="1"/>
      </rPr>
      <t>[ERPHRI]</t>
    </r>
  </si>
  <si>
    <t>Ribes nigrum</t>
  </si>
  <si>
    <t>15.03.2024.-30.04.2024.</t>
  </si>
  <si>
    <t>Paraugs AP simptomiem. Bojātas augu daļas ar kaitēkli.</t>
  </si>
  <si>
    <r>
      <t xml:space="preserve">RNKO: </t>
    </r>
    <r>
      <rPr>
        <i/>
        <sz val="10"/>
        <color rgb="FF000000"/>
        <rFont val="Times New Roman"/>
        <family val="1"/>
      </rPr>
      <t>Phytonemus pallidus</t>
    </r>
    <r>
      <rPr>
        <sz val="10"/>
        <color rgb="FF000000"/>
        <rFont val="Times New Roman"/>
        <family val="1"/>
      </rPr>
      <t xml:space="preserve"> [TARSPA] </t>
    </r>
  </si>
  <si>
    <t>15.05.2024.-01.07.2024.</t>
  </si>
  <si>
    <r>
      <t xml:space="preserve">RNKO: </t>
    </r>
    <r>
      <rPr>
        <i/>
        <sz val="10"/>
        <color rgb="FF000000"/>
        <rFont val="Times New Roman"/>
        <family val="1"/>
      </rPr>
      <t xml:space="preserve">Tetranychus urticae </t>
    </r>
    <r>
      <rPr>
        <sz val="10"/>
        <color rgb="FF000000"/>
        <rFont val="Times New Roman"/>
        <family val="1"/>
      </rPr>
      <t xml:space="preserve">[TETRUR] </t>
    </r>
  </si>
  <si>
    <t>01.05.2024.-31.08.2024.</t>
  </si>
  <si>
    <t xml:space="preserve">Paraugs AR simptomiem. Paraugam ņem augus ar bojājumiem (uz lapas daudz gaiši dzelteni punktiņi, kas stipras invzijas gadījumā saplūst, bet lapas apakšpusē novērojams smalks tīklojums; bojātās lapas dzeltē un sažūst) un ērci. </t>
  </si>
  <si>
    <t>9.1.2.</t>
  </si>
  <si>
    <t>Vīnogulāju pavairošanas materiāla stādaudzētavu pārbaudes</t>
  </si>
  <si>
    <t>Atbilstības pārbaude veģetācijas periodā,  vispārējā fitosanitārā stāvokļa novērtēšana</t>
  </si>
  <si>
    <t>Vitis</t>
  </si>
  <si>
    <r>
      <t xml:space="preserve">Xylella fastidiosa </t>
    </r>
    <r>
      <rPr>
        <sz val="10"/>
        <color rgb="FF000000"/>
        <rFont val="Times New Roman"/>
        <family val="1"/>
      </rPr>
      <t>[XYLEFA]</t>
    </r>
  </si>
  <si>
    <t xml:space="preserve">Vitis </t>
  </si>
  <si>
    <t>Tikai AR simptomiem. Paraugs sastāv no zara vai zariem, kam klāt ir 10-25 lapas.</t>
  </si>
  <si>
    <t>9.1.3.</t>
  </si>
  <si>
    <t>Koksnaino dekoratīvo kultūru stādaudzētavu pārbaudes</t>
  </si>
  <si>
    <t>Atbilstības pārbaude veģetācijas periodā un sugu, kurām lēmums par atļauju lietot augu pases tiek pieņemts, pamatojoties uz vienu pārbaudi; vispārējā fitosanitārā stāvokļa novērtēšana</t>
  </si>
  <si>
    <r>
      <t xml:space="preserve">Anoplophora chinensis </t>
    </r>
    <r>
      <rPr>
        <sz val="10"/>
        <color rgb="FF000000"/>
        <rFont val="Times New Roman"/>
        <family val="1"/>
      </rPr>
      <t>[ANOLCN]</t>
    </r>
    <r>
      <rPr>
        <i/>
        <sz val="10"/>
        <color rgb="FF000000"/>
        <rFont val="Times New Roman"/>
        <family val="1"/>
      </rPr>
      <t xml:space="preserve">, Anoplophora glabripennis </t>
    </r>
    <r>
      <rPr>
        <sz val="10"/>
        <color rgb="FF000000"/>
        <rFont val="Times New Roman"/>
        <family val="1"/>
      </rPr>
      <t>[ANOLGL]</t>
    </r>
  </si>
  <si>
    <t>Acer, Betula, Malus, Alnus, Fraxinus, Popolus, Salix, Ulmus, Sorbus</t>
  </si>
  <si>
    <t>Ņem kaitēkli kāpura un imago attīstības stadijās.</t>
  </si>
  <si>
    <r>
      <t>Xylella fastidiosa</t>
    </r>
    <r>
      <rPr>
        <sz val="10"/>
        <color rgb="FF000000"/>
        <rFont val="Times New Roman"/>
        <family val="1"/>
      </rPr>
      <t xml:space="preserve"> [XYLEFA]</t>
    </r>
  </si>
  <si>
    <t>Acer, Aesculus, Juglans, Quercus, Ulmus, Vaccinium, Prunus, Rosa</t>
  </si>
  <si>
    <r>
      <t xml:space="preserve">Bretziella fagacearum </t>
    </r>
    <r>
      <rPr>
        <sz val="10"/>
        <color rgb="FF000000"/>
        <rFont val="Times New Roman"/>
        <family val="1"/>
      </rPr>
      <t>[CERAFA]</t>
    </r>
  </si>
  <si>
    <t>Quercus</t>
  </si>
  <si>
    <t xml:space="preserve">01.05.2024.-30.09.2024. </t>
  </si>
  <si>
    <t>Paraugs AR simptomiem. Paraugā ņem vairākus slimības bojātus zarus, apmēram 2 cm diametrā, kuriem miza ir vēl salīdzinoši svaiga. Vēl paraugam var ņemt mazus koksnes gabaliņus.</t>
  </si>
  <si>
    <r>
      <t xml:space="preserve">Davidsoniella virescens </t>
    </r>
    <r>
      <rPr>
        <sz val="10"/>
        <color rgb="FF000000"/>
        <rFont val="Times New Roman"/>
        <family val="1"/>
      </rPr>
      <t>[CERAVI]</t>
    </r>
  </si>
  <si>
    <t xml:space="preserve">Acer saccharum, Liriodendron tulipifera, </t>
  </si>
  <si>
    <t>Paraugs AR simptomiem. Paraugam ņem slimības bojātus koksnes gabaliņus.</t>
  </si>
  <si>
    <r>
      <t xml:space="preserve">Mycodiella laricis-leptolepidis  </t>
    </r>
    <r>
      <rPr>
        <sz val="10"/>
        <color rgb="FF000000"/>
        <rFont val="Times New Roman"/>
        <family val="1"/>
      </rPr>
      <t>[MYCOLL]</t>
    </r>
  </si>
  <si>
    <t xml:space="preserve">Larix </t>
  </si>
  <si>
    <t>01.07.2024.-30.09.2024.</t>
  </si>
  <si>
    <t>Paraugs AR simptomiem. Paraugā ņem 3 -5 slimības bojātus zarus ar skujām.</t>
  </si>
  <si>
    <t>Rose rosette virus [RRV000]</t>
  </si>
  <si>
    <r>
      <t>Rosa</t>
    </r>
    <r>
      <rPr>
        <i/>
        <strike/>
        <sz val="10"/>
        <color rgb="FF000000"/>
        <rFont val="Times New Roman"/>
        <family val="1"/>
      </rPr>
      <t xml:space="preserve"> </t>
    </r>
  </si>
  <si>
    <t>01.05.2024.- 01.09.2024.</t>
  </si>
  <si>
    <t>Paraugs AR/BEZ simptomiem. Paraugs sastāv no visa auga.</t>
  </si>
  <si>
    <r>
      <t>Malus</t>
    </r>
    <r>
      <rPr>
        <sz val="10"/>
        <color rgb="FF000000"/>
        <rFont val="Times New Roman"/>
        <family val="1"/>
      </rPr>
      <t xml:space="preserve">, </t>
    </r>
    <r>
      <rPr>
        <i/>
        <sz val="10"/>
        <color rgb="FF000000"/>
        <rFont val="Times New Roman"/>
        <family val="1"/>
      </rPr>
      <t>Pyrus</t>
    </r>
    <r>
      <rPr>
        <sz val="10"/>
        <color rgb="FF000000"/>
        <rFont val="Times New Roman"/>
        <family val="1"/>
      </rPr>
      <t xml:space="preserve">, </t>
    </r>
    <r>
      <rPr>
        <i/>
        <sz val="10"/>
        <color rgb="FF000000"/>
        <rFont val="Times New Roman"/>
        <family val="1"/>
      </rPr>
      <t>Crataegus</t>
    </r>
    <r>
      <rPr>
        <sz val="10"/>
        <color rgb="FF000000"/>
        <rFont val="Times New Roman"/>
        <family val="1"/>
      </rPr>
      <t xml:space="preserve">, </t>
    </r>
    <r>
      <rPr>
        <i/>
        <sz val="10"/>
        <color rgb="FF000000"/>
        <rFont val="Times New Roman"/>
        <family val="1"/>
      </rPr>
      <t>Sorbus</t>
    </r>
    <r>
      <rPr>
        <sz val="10"/>
        <color rgb="FF000000"/>
        <rFont val="Times New Roman"/>
        <family val="1"/>
      </rPr>
      <t xml:space="preserve">, </t>
    </r>
    <r>
      <rPr>
        <i/>
        <sz val="10"/>
        <color rgb="FF000000"/>
        <rFont val="Times New Roman"/>
        <family val="1"/>
      </rPr>
      <t>Cotoneaster</t>
    </r>
    <r>
      <rPr>
        <sz val="10"/>
        <color rgb="FF000000"/>
        <rFont val="Times New Roman"/>
        <family val="1"/>
      </rPr>
      <t xml:space="preserve">, </t>
    </r>
    <r>
      <rPr>
        <i/>
        <sz val="10"/>
        <color rgb="FF000000"/>
        <rFont val="Times New Roman"/>
        <family val="1"/>
      </rPr>
      <t>Cydonia</t>
    </r>
    <r>
      <rPr>
        <sz val="10"/>
        <color rgb="FF000000"/>
        <rFont val="Times New Roman"/>
        <family val="1"/>
      </rPr>
      <t xml:space="preserve">, </t>
    </r>
    <r>
      <rPr>
        <i/>
        <sz val="10"/>
        <color rgb="FF000000"/>
        <rFont val="Times New Roman"/>
        <family val="1"/>
      </rPr>
      <t>Chaenomeles</t>
    </r>
    <r>
      <rPr>
        <sz val="10"/>
        <color rgb="FF000000"/>
        <rFont val="Times New Roman"/>
        <family val="1"/>
      </rPr>
      <t xml:space="preserve">, </t>
    </r>
    <r>
      <rPr>
        <i/>
        <sz val="10"/>
        <color rgb="FF000000"/>
        <rFont val="Times New Roman"/>
        <family val="1"/>
      </rPr>
      <t>Amelanchier</t>
    </r>
    <r>
      <rPr>
        <sz val="10"/>
        <color rgb="FF000000"/>
        <rFont val="Times New Roman"/>
        <family val="1"/>
      </rPr>
      <t xml:space="preserve">, </t>
    </r>
    <r>
      <rPr>
        <i/>
        <sz val="10"/>
        <color rgb="FF000000"/>
        <rFont val="Times New Roman"/>
        <family val="1"/>
      </rPr>
      <t>Eriobotrya</t>
    </r>
    <r>
      <rPr>
        <sz val="10"/>
        <color rgb="FF000000"/>
        <rFont val="Times New Roman"/>
        <family val="1"/>
      </rPr>
      <t xml:space="preserve">, </t>
    </r>
    <r>
      <rPr>
        <i/>
        <sz val="10"/>
        <color rgb="FF000000"/>
        <rFont val="Times New Roman"/>
        <family val="1"/>
      </rPr>
      <t>Mespilus</t>
    </r>
    <r>
      <rPr>
        <sz val="10"/>
        <color rgb="FF000000"/>
        <rFont val="Times New Roman"/>
        <family val="1"/>
      </rPr>
      <t xml:space="preserve">, </t>
    </r>
    <r>
      <rPr>
        <i/>
        <sz val="10"/>
        <color rgb="FF000000"/>
        <rFont val="Times New Roman"/>
        <family val="1"/>
      </rPr>
      <t>Pyracantha</t>
    </r>
    <r>
      <rPr>
        <sz val="10"/>
        <color rgb="FF000000"/>
        <rFont val="Times New Roman"/>
        <family val="1"/>
      </rPr>
      <t xml:space="preserve">, </t>
    </r>
    <r>
      <rPr>
        <i/>
        <sz val="10"/>
        <color rgb="FF000000"/>
        <rFont val="Times New Roman"/>
        <family val="1"/>
      </rPr>
      <t xml:space="preserve">Photinia davidiana </t>
    </r>
  </si>
  <si>
    <t>Paraugs AR/BEZ simptomiem. Paraugu ņem saskaņā ar Ministru kabineta noteikumiem par bakteriālo iedegu</t>
  </si>
  <si>
    <r>
      <t xml:space="preserve">RNKO: </t>
    </r>
    <r>
      <rPr>
        <i/>
        <sz val="10"/>
        <color rgb="FF000000"/>
        <rFont val="Times New Roman"/>
        <family val="1"/>
      </rPr>
      <t xml:space="preserve">Phytophthora ramorum  </t>
    </r>
    <r>
      <rPr>
        <u/>
        <sz val="10"/>
        <color rgb="FF000000"/>
        <rFont val="Times New Roman"/>
        <family val="1"/>
      </rPr>
      <t>(izolāti, kas ir sastopami ES)</t>
    </r>
    <r>
      <rPr>
        <i/>
        <sz val="10"/>
        <color rgb="FF000000"/>
        <rFont val="Times New Roman"/>
        <family val="1"/>
      </rPr>
      <t xml:space="preserve"> </t>
    </r>
    <r>
      <rPr>
        <sz val="10"/>
        <color rgb="FF000000"/>
        <rFont val="Times New Roman"/>
        <family val="1"/>
      </rPr>
      <t>[PHYTRA]</t>
    </r>
  </si>
  <si>
    <t xml:space="preserve">Rhododendron, Viburnum </t>
  </si>
  <si>
    <t xml:space="preserve">Paraugs AR simptomiem. Paraugam ņem visu augu, lapas (4-6 gab.) vai zarus (15 cm garu zara posmu, lai būtu ietverta veselā un inficētā zara daļa). </t>
  </si>
  <si>
    <r>
      <t xml:space="preserve">RNKO: </t>
    </r>
    <r>
      <rPr>
        <i/>
        <sz val="10"/>
        <color rgb="FF000000"/>
        <rFont val="Times New Roman"/>
        <family val="1"/>
      </rPr>
      <t xml:space="preserve">Dothistroma septosporum  </t>
    </r>
    <r>
      <rPr>
        <sz val="10"/>
        <color rgb="FF000000"/>
        <rFont val="Times New Roman"/>
        <family val="1"/>
      </rPr>
      <t>[SCIRPI]</t>
    </r>
    <r>
      <rPr>
        <i/>
        <sz val="10"/>
        <color rgb="FF000000"/>
        <rFont val="Times New Roman"/>
        <family val="1"/>
      </rPr>
      <t xml:space="preserve">, Lecanosticta acicola </t>
    </r>
    <r>
      <rPr>
        <sz val="10"/>
        <color rgb="FF000000"/>
        <rFont val="Times New Roman"/>
        <family val="1"/>
      </rPr>
      <t xml:space="preserve">[SCIRAC], </t>
    </r>
    <r>
      <rPr>
        <i/>
        <sz val="10"/>
        <color rgb="FF000000"/>
        <rFont val="Times New Roman"/>
        <family val="1"/>
      </rPr>
      <t xml:space="preserve">Dothistroma pini </t>
    </r>
    <r>
      <rPr>
        <sz val="10"/>
        <color rgb="FF000000"/>
        <rFont val="Times New Roman"/>
        <family val="1"/>
      </rPr>
      <t>[DOTSPI]</t>
    </r>
  </si>
  <si>
    <t>Pinus</t>
  </si>
  <si>
    <t>Paraugs AR simptomiem. Ņem paraugu – zaru/-us ar pazīmēm.</t>
  </si>
  <si>
    <t>9.1.4.</t>
  </si>
  <si>
    <t>Puķu stādu/augu podos/dārzeņu stādu un sīpolaugu, gumu, sakneņu audzēšanas saimniecību pārbaudes, kam ir nepieciešamas augu pases</t>
  </si>
  <si>
    <t>Fitosanitārā pārbaude, pārbaude veģetācijas periodā, pārbaude pirms izplatīšanas</t>
  </si>
  <si>
    <t>01.01.2024.-31.12.2024.</t>
  </si>
  <si>
    <t xml:space="preserve">Pārbaude (birojā) lēmuma par augu pases lietošanu pieņemšanai </t>
  </si>
  <si>
    <r>
      <t xml:space="preserve">Solanum lycopersicum, </t>
    </r>
    <r>
      <rPr>
        <i/>
        <sz val="10"/>
        <color rgb="FF000000"/>
        <rFont val="Times New Roman"/>
      </rPr>
      <t>Brassica L</t>
    </r>
    <r>
      <rPr>
        <sz val="10"/>
        <color rgb="FF000000"/>
        <rFont val="Times New Roman"/>
      </rPr>
      <t xml:space="preserve">, </t>
    </r>
    <r>
      <rPr>
        <i/>
        <sz val="10"/>
        <color rgb="FF000000"/>
        <rFont val="Times New Roman"/>
      </rPr>
      <t>Mentha suaveolens</t>
    </r>
    <r>
      <rPr>
        <sz val="10"/>
        <color rgb="FF000000"/>
        <rFont val="Times New Roman"/>
      </rPr>
      <t xml:space="preserve">, </t>
    </r>
    <r>
      <rPr>
        <i/>
        <sz val="10"/>
        <color rgb="FF000000"/>
        <rFont val="Times New Roman"/>
      </rPr>
      <t>Salvia romarinus</t>
    </r>
    <r>
      <rPr>
        <sz val="10"/>
        <color rgb="FF000000"/>
        <rFont val="Times New Roman"/>
      </rPr>
      <t xml:space="preserve">, </t>
    </r>
    <r>
      <rPr>
        <i/>
        <sz val="10"/>
        <color rgb="FF000000"/>
        <rFont val="Times New Roman"/>
      </rPr>
      <t xml:space="preserve">Lavandula </t>
    </r>
    <r>
      <rPr>
        <sz val="10"/>
        <color rgb="FF000000"/>
        <rFont val="Times New Roman"/>
      </rPr>
      <t xml:space="preserve">L., </t>
    </r>
    <r>
      <rPr>
        <i/>
        <sz val="10"/>
        <color rgb="FF000000"/>
        <rFont val="Times New Roman"/>
      </rPr>
      <t xml:space="preserve">Petunia </t>
    </r>
    <r>
      <rPr>
        <sz val="10"/>
        <color rgb="FF000000"/>
        <rFont val="Times New Roman"/>
      </rPr>
      <t>L.,</t>
    </r>
    <r>
      <rPr>
        <i/>
        <sz val="10"/>
        <color rgb="FF000000"/>
        <rFont val="Times New Roman"/>
      </rPr>
      <t xml:space="preserve"> Pelargonium graveolens </t>
    </r>
    <r>
      <rPr>
        <sz val="10"/>
        <color rgb="FF000000"/>
        <rFont val="Times New Roman"/>
      </rPr>
      <t xml:space="preserve">L’Hér, </t>
    </r>
    <r>
      <rPr>
        <i/>
        <sz val="10"/>
        <color rgb="FF000000"/>
        <rFont val="Times New Roman"/>
      </rPr>
      <t>Vinca</t>
    </r>
    <r>
      <rPr>
        <sz val="10"/>
        <color rgb="FF000000"/>
        <rFont val="Times New Roman"/>
      </rPr>
      <t xml:space="preserve"> L.</t>
    </r>
  </si>
  <si>
    <t>15.04.2024.-01.09.2024.</t>
  </si>
  <si>
    <t>Paraugs AR simptomiem. Stublājs, kam klāt ir 10-25 lapas ar kātu, vai ņem visu augu</t>
  </si>
  <si>
    <t xml:space="preserve">Tomato brown rugose fruit virus [TOBRFV] </t>
  </si>
  <si>
    <t>Solanum lycopersicum, Capsicum annuum</t>
  </si>
  <si>
    <t>Paraugs AR/BEZ simptomiem. Paraugu ņem tomātiem vai paprikai, viens paraugs – 5 lapas.</t>
  </si>
  <si>
    <t>Chrysanthemum stem necrosis virus [CSNV00]</t>
  </si>
  <si>
    <t>Dendranthema x grandiflorum,   Solanum lycopersicum</t>
  </si>
  <si>
    <t xml:space="preserve">Paraugs AR/BEZ simptomiem. Viens paraugs ir 5-7 lapas. </t>
  </si>
  <si>
    <t>RNKO: Ditylenchus dipsaci (Kuehn) Filipjev [DITYDI]</t>
  </si>
  <si>
    <t>Allium, Camassia Lindl., Chionodoxa Boiss., Crocus flavus Weston, Galanthus L., Hyacinthus Tourn. ex L., Hymenocallis Salisb., Muscari Mill., Narcissus L., Ornithogalum L., Puschkinia Adams, Sternbergia Waldst. &amp; Kit., Scilla L., Tulipa L.</t>
  </si>
  <si>
    <t>15.04.2024.-01.10.2024.</t>
  </si>
  <si>
    <t xml:space="preserve">Paraugs AR simptomiem. Veģetācijas periodā- viens paraugs - viens līdz tris augs ar simptomiem. Uzglabāšanas vietā - viens paraugs 10 sīpoli. </t>
  </si>
  <si>
    <t>9.1.5.</t>
  </si>
  <si>
    <t>Meža kultūru stādaudzētavu pārbaudes</t>
  </si>
  <si>
    <t>Fitosanitāras pārbaudes</t>
  </si>
  <si>
    <t xml:space="preserve">Paraugs AR simptomiem - zars (-i), kam klāt ir 10-25 lapas atkarībā no lapas izmēra. </t>
  </si>
  <si>
    <r>
      <t xml:space="preserve">Fusarium circinatum </t>
    </r>
    <r>
      <rPr>
        <sz val="10"/>
        <color rgb="FF000000"/>
        <rFont val="Times New Roman"/>
        <family val="1"/>
      </rPr>
      <t>[GIBBCI]</t>
    </r>
  </si>
  <si>
    <t xml:space="preserve">Pinus </t>
  </si>
  <si>
    <t>Paraugs AR simptomiem. Paraugam ņem visu stādu bez saknēm. Lielākiem stādiem paraugā ņem iegrimuma auga daļu ar simptomiem</t>
  </si>
  <si>
    <r>
      <t xml:space="preserve">RNKO: </t>
    </r>
    <r>
      <rPr>
        <i/>
        <sz val="10"/>
        <color rgb="FF000000"/>
        <rFont val="Times New Roman"/>
        <family val="1"/>
      </rPr>
      <t xml:space="preserve">Dothistroma septosporum </t>
    </r>
    <r>
      <rPr>
        <sz val="10"/>
        <color rgb="FF000000"/>
        <rFont val="Times New Roman"/>
        <family val="1"/>
      </rPr>
      <t>[SCIRPI]</t>
    </r>
    <r>
      <rPr>
        <i/>
        <sz val="10"/>
        <color rgb="FF000000"/>
        <rFont val="Times New Roman"/>
        <family val="1"/>
      </rPr>
      <t xml:space="preserve">, Lecanosticta acicola </t>
    </r>
    <r>
      <rPr>
        <sz val="10"/>
        <color rgb="FF000000"/>
        <rFont val="Times New Roman"/>
        <family val="1"/>
      </rPr>
      <t>[SCIRAC]</t>
    </r>
    <r>
      <rPr>
        <i/>
        <sz val="10"/>
        <color rgb="FF000000"/>
        <rFont val="Times New Roman"/>
        <family val="1"/>
      </rPr>
      <t xml:space="preserve">, Dothistroma pini </t>
    </r>
    <r>
      <rPr>
        <sz val="10"/>
        <color rgb="FF000000"/>
        <rFont val="Times New Roman"/>
        <family val="1"/>
      </rPr>
      <t>[DOTSPI]</t>
    </r>
  </si>
  <si>
    <t>Paraugs AR simptomiem. Paraugā ņem zarus ar skujām. Stādus ņem bez saknēm.</t>
  </si>
  <si>
    <t>9.1.6.</t>
  </si>
  <si>
    <t>Priežu stādāmā materiāla paraugu noņemšana atzinumu sagatavošanai</t>
  </si>
  <si>
    <t>Lophodermium seditiosum, Gremmeniella abietina</t>
  </si>
  <si>
    <r>
      <t>Parastā priede (</t>
    </r>
    <r>
      <rPr>
        <i/>
        <sz val="10"/>
        <color rgb="FF000000"/>
        <rFont val="Times New Roman"/>
        <family val="1"/>
      </rPr>
      <t>Pinus sylvestris</t>
    </r>
    <r>
      <rPr>
        <sz val="10"/>
        <color rgb="FF000000"/>
        <rFont val="Times New Roman"/>
        <family val="1"/>
      </rPr>
      <t>)</t>
    </r>
  </si>
  <si>
    <r>
      <t xml:space="preserve">Lophodermium seditiosum </t>
    </r>
    <r>
      <rPr>
        <sz val="10"/>
        <color rgb="FF000000"/>
        <rFont val="Times New Roman"/>
        <family val="1"/>
      </rPr>
      <t xml:space="preserve">[LOPHSE], </t>
    </r>
    <r>
      <rPr>
        <i/>
        <sz val="10"/>
        <color rgb="FF000000"/>
        <rFont val="Times New Roman"/>
        <family val="1"/>
      </rPr>
      <t xml:space="preserve">Gremmeniella abietina </t>
    </r>
    <r>
      <rPr>
        <sz val="10"/>
        <color rgb="FF000000"/>
        <rFont val="Times New Roman"/>
        <family val="1"/>
      </rPr>
      <t>[GREMA]</t>
    </r>
  </si>
  <si>
    <r>
      <t xml:space="preserve">Parastā priede </t>
    </r>
    <r>
      <rPr>
        <i/>
        <sz val="10"/>
        <color rgb="FF000000"/>
        <rFont val="Times New Roman"/>
        <family val="1"/>
      </rPr>
      <t>(Pinus sylvestris)</t>
    </r>
  </si>
  <si>
    <t>Paraugs AR/BEZ simptomiem. Nem no katras partijas 100 sējeņus vai stādus bez saknēm.</t>
  </si>
  <si>
    <t>9.1.7.</t>
  </si>
  <si>
    <r>
      <t xml:space="preserve">Pārbaudes </t>
    </r>
    <r>
      <rPr>
        <b/>
        <i/>
        <sz val="10"/>
        <color rgb="FF000000"/>
        <rFont val="Times New Roman"/>
        <family val="1"/>
      </rPr>
      <t>Globodera rostochiensis, Globodera pallida un Synchytrium endobioticum</t>
    </r>
    <r>
      <rPr>
        <b/>
        <sz val="10"/>
        <color rgb="FF000000"/>
        <rFont val="Times New Roman"/>
        <family val="1"/>
      </rPr>
      <t xml:space="preserve"> izplatības noteikšanai stādaudzētavās</t>
    </r>
  </si>
  <si>
    <r>
      <t xml:space="preserve">Globodera rostochiensis </t>
    </r>
    <r>
      <rPr>
        <b/>
        <sz val="10"/>
        <color rgb="FF000000"/>
        <rFont val="Times New Roman"/>
        <family val="1"/>
      </rPr>
      <t>[HETDRO]</t>
    </r>
    <r>
      <rPr>
        <b/>
        <i/>
        <sz val="10"/>
        <color rgb="FF000000"/>
        <rFont val="Times New Roman"/>
        <family val="1"/>
      </rPr>
      <t xml:space="preserve">, Globodera pallida </t>
    </r>
    <r>
      <rPr>
        <b/>
        <sz val="10"/>
        <color rgb="FF000000"/>
        <rFont val="Times New Roman"/>
        <family val="1"/>
      </rPr>
      <t>[HETDPA]</t>
    </r>
    <r>
      <rPr>
        <b/>
        <i/>
        <sz val="10"/>
        <color rgb="FF000000"/>
        <rFont val="Times New Roman"/>
        <family val="1"/>
      </rPr>
      <t xml:space="preserve">, Synchytrium endobioticum </t>
    </r>
    <r>
      <rPr>
        <b/>
        <sz val="10"/>
        <color rgb="FF000000"/>
        <rFont val="Times New Roman"/>
        <family val="1"/>
      </rPr>
      <t>[SYNCEN]</t>
    </r>
  </si>
  <si>
    <t>01.01.2024.- 31.12.2024.</t>
  </si>
  <si>
    <r>
      <t xml:space="preserve">Globodera rostochiensis </t>
    </r>
    <r>
      <rPr>
        <sz val="10"/>
        <color rgb="FF000000"/>
        <rFont val="Times New Roman"/>
        <family val="1"/>
      </rPr>
      <t>[HETDRO]</t>
    </r>
    <r>
      <rPr>
        <i/>
        <sz val="10"/>
        <color rgb="FF000000"/>
        <rFont val="Times New Roman"/>
        <family val="1"/>
      </rPr>
      <t xml:space="preserve">, Globodera pallida </t>
    </r>
    <r>
      <rPr>
        <sz val="10"/>
        <color rgb="FF000000"/>
        <rFont val="Times New Roman"/>
        <family val="1"/>
      </rPr>
      <t>[HETDPA]</t>
    </r>
  </si>
  <si>
    <t>Stādi</t>
  </si>
  <si>
    <r>
      <t>Capsicum</t>
    </r>
    <r>
      <rPr>
        <sz val="10"/>
        <color rgb="FF000000"/>
        <rFont val="Times New Roman"/>
        <family val="1"/>
      </rPr>
      <t xml:space="preserve"> , </t>
    </r>
    <r>
      <rPr>
        <i/>
        <sz val="10"/>
        <color rgb="FF000000"/>
        <rFont val="Times New Roman"/>
        <family val="1"/>
      </rPr>
      <t>Solanum melongena, Fragaria</t>
    </r>
    <r>
      <rPr>
        <sz val="10"/>
        <color rgb="FF000000"/>
        <rFont val="Times New Roman"/>
        <family val="1"/>
      </rPr>
      <t xml:space="preserve"> , </t>
    </r>
    <r>
      <rPr>
        <i/>
        <sz val="10"/>
        <color rgb="FF000000"/>
        <rFont val="Times New Roman"/>
        <family val="1"/>
      </rPr>
      <t>Solanum lycopersicum,  Dahlia ,  Gladiolus , Hyacinthus ,  Lilium,  Narcissus,</t>
    </r>
    <r>
      <rPr>
        <i/>
        <strike/>
        <sz val="10"/>
        <color rgb="FF000000"/>
        <rFont val="Times New Roman"/>
        <family val="1"/>
      </rPr>
      <t xml:space="preserve"> </t>
    </r>
    <r>
      <rPr>
        <i/>
        <sz val="10"/>
        <color rgb="FF000000"/>
        <rFont val="Times New Roman"/>
        <family val="1"/>
      </rPr>
      <t xml:space="preserve">Iris, Tulipa, Brassica </t>
    </r>
    <r>
      <rPr>
        <sz val="10"/>
        <color rgb="FF000000"/>
        <rFont val="Times New Roman"/>
        <family val="1"/>
      </rPr>
      <t>u.c.</t>
    </r>
  </si>
  <si>
    <t>Paraugus ņem stādaudzētavās no platībām, kurās plānots audzēt pirmo reizi stādāmo materiālu kā arī minētajiem saimniekaugiem atbilstoši dienesta 21.07.2010. instrukcijai Nr.16.</t>
  </si>
  <si>
    <r>
      <t xml:space="preserve">Synchytrium endobioticum </t>
    </r>
    <r>
      <rPr>
        <sz val="10"/>
        <color rgb="FF000000"/>
        <rFont val="Times New Roman"/>
        <family val="1"/>
      </rPr>
      <t>[SYNCEN]</t>
    </r>
  </si>
  <si>
    <t>Paraugus ņem stādaudzētavās no platībām, kurās plānots audzēt pirmo reizi stādāmo materiālu kā arī minētajiem saimniekaugiem. Parauga lielums - 0,5kg.</t>
  </si>
  <si>
    <t>9.1.8.</t>
  </si>
  <si>
    <t>Pārbaudes stādaudzētavās un citos uzņēmumos, kas drukā augu pases</t>
  </si>
  <si>
    <t>Pārbauda vismaz 80% no visām personām, kam ir izsniegta atļauja drukāt AP</t>
  </si>
  <si>
    <t xml:space="preserve">01.01.2024.- 31.12.2024. </t>
  </si>
  <si>
    <t>Pārbauda 80% no visām personām, kam ir izsniegta atļauja drukāt AP</t>
  </si>
  <si>
    <t>9.1.10.</t>
  </si>
  <si>
    <t>Pārbaudes saimniecībās, kurās audzē tomātu, paprikas, pupiņu sēklas</t>
  </si>
  <si>
    <t>Fitosanitārā pārbaude, pārbaude veģetācijas periodā, pārbaude pirms izplatīšanas, sēklu paraugu ņemšana</t>
  </si>
  <si>
    <t>Augi, sēklas</t>
  </si>
  <si>
    <t>01.05.2024.-31.10.2024.</t>
  </si>
  <si>
    <t>Tomato brown rugose fruit virus [ToBRFV]</t>
  </si>
  <si>
    <t>Augi</t>
  </si>
  <si>
    <t xml:space="preserve">Solanum lycopersicum       </t>
  </si>
  <si>
    <t>Paraugs AR/BEZ simptomiem. Ņem no katra auga pa vienai lapai. Viens paraugs 200 lapas. No vienas pārbaudes vietas var būt vairāki paraugi. Pirms sūta uz laboratoriju, katru 200 lapu paraugu sadala 4 apakšparaugos pa 50 gab., ņemot no katras lapas tikai daļu.</t>
  </si>
  <si>
    <t>Sēklas</t>
  </si>
  <si>
    <t xml:space="preserve">Viens paraugs vismaz 250 sēklas (~2g) </t>
  </si>
  <si>
    <r>
      <t xml:space="preserve">RNKO: </t>
    </r>
    <r>
      <rPr>
        <i/>
        <sz val="10"/>
        <color rgb="FF000000"/>
        <rFont val="Times New Roman"/>
        <family val="1"/>
      </rPr>
      <t xml:space="preserve">Xanthomonas vesicatoria </t>
    </r>
    <r>
      <rPr>
        <sz val="10"/>
        <color rgb="FF000000"/>
        <rFont val="Times New Roman"/>
        <family val="1"/>
      </rPr>
      <t>[XANTVE]</t>
    </r>
  </si>
  <si>
    <t>Solanum lycopersicum</t>
  </si>
  <si>
    <t>01.07.2024.-31.08.2024.</t>
  </si>
  <si>
    <t xml:space="preserve">Paraugs AR simptomiem.  Augam ar simptomiem saknes var nebūt klāt, bet augam jābūt nogrieztam pie paša sakņu kakla. No profesionālajām siltumnīcām, kur augi ir apjomīgi, paraugam ņemt simptomātiskas auga daļas - lapas ar lapas kātu un ziedu vai augļu ķekaru. </t>
  </si>
  <si>
    <t xml:space="preserve">RNKO: Potato spindle tuber viroid [PSTVD0] </t>
  </si>
  <si>
    <t>Paraugs AR simptomiem.Viens paraugs – vismaz 5 lapas.</t>
  </si>
  <si>
    <t xml:space="preserve">RNKO: Pepino mosaic virus [PEPMV0] </t>
  </si>
  <si>
    <r>
      <t>RNKO:</t>
    </r>
    <r>
      <rPr>
        <i/>
        <sz val="10"/>
        <color rgb="FF000000"/>
        <rFont val="Times New Roman"/>
        <family val="1"/>
      </rPr>
      <t xml:space="preserve"> Clavibacter michiganensis ssp. michiganensis </t>
    </r>
    <r>
      <rPr>
        <sz val="10"/>
        <color rgb="FF000000"/>
        <rFont val="Times New Roman"/>
        <family val="1"/>
      </rPr>
      <t>[CORBMI]</t>
    </r>
  </si>
  <si>
    <t>01.06.2024.-31.08.2024.</t>
  </si>
  <si>
    <t>Paraugs AR simptomiem.Paraugs sastāv no visa auga (stublāja).</t>
  </si>
  <si>
    <r>
      <t xml:space="preserve">RNKO: </t>
    </r>
    <r>
      <rPr>
        <i/>
        <sz val="10"/>
        <color rgb="FF000000"/>
        <rFont val="Times New Roman"/>
        <family val="1"/>
      </rPr>
      <t>Acanthoscelides obtectus</t>
    </r>
    <r>
      <rPr>
        <sz val="10"/>
        <color rgb="FF000000"/>
        <rFont val="Times New Roman"/>
        <family val="1"/>
      </rPr>
      <t xml:space="preserve"> (Say) [ACANOB]</t>
    </r>
  </si>
  <si>
    <t>Phaseolus coccineus L., P. vulgaris L.</t>
  </si>
  <si>
    <t>Paraugs - augs vai augu daļas AR kaitēkli.</t>
  </si>
  <si>
    <t xml:space="preserve">Ja ir nepieciešamas augu pases, paraugu ņem saskaņā ar instrukciju. Apskata sēklas uz vietas. Uz Laboratoriju nosūta sēklas ar kaitēkli. </t>
  </si>
  <si>
    <t>9.1.11.</t>
  </si>
  <si>
    <t>Pārbaudes saimniecībās, kurās audzē gurķu sēklas</t>
  </si>
  <si>
    <t xml:space="preserve">Fitosanitārā pārbaude   </t>
  </si>
  <si>
    <r>
      <t>Nekarantīnas</t>
    </r>
    <r>
      <rPr>
        <sz val="10"/>
        <color rgb="FF000000"/>
        <rFont val="Times New Roman"/>
        <family val="1"/>
      </rPr>
      <t xml:space="preserve">: </t>
    </r>
    <r>
      <rPr>
        <i/>
        <sz val="10"/>
        <color rgb="FF000000"/>
        <rFont val="Times New Roman"/>
        <family val="1"/>
      </rPr>
      <t xml:space="preserve">Fusarium oxysporum f.sp.cucumerinum </t>
    </r>
    <r>
      <rPr>
        <sz val="10"/>
        <color rgb="FF000000"/>
        <rFont val="Times New Roman"/>
        <family val="1"/>
      </rPr>
      <t>[FUSACC]</t>
    </r>
  </si>
  <si>
    <t>Gurķu stādījumi</t>
  </si>
  <si>
    <t>Cucumis sativus</t>
  </si>
  <si>
    <t>Paraugs AR simtomiem un sastāv no visa auga/-iem ar saknēm.</t>
  </si>
  <si>
    <t>9.2.1.</t>
  </si>
  <si>
    <r>
      <t xml:space="preserve">Pārbaudes </t>
    </r>
    <r>
      <rPr>
        <b/>
        <i/>
        <sz val="10"/>
        <color rgb="FF000000"/>
        <rFont val="Times New Roman"/>
      </rPr>
      <t>Globodera rostochiensis, Globodera pallida</t>
    </r>
    <r>
      <rPr>
        <b/>
        <sz val="10"/>
        <color rgb="FF000000"/>
        <rFont val="Times New Roman"/>
      </rPr>
      <t xml:space="preserve"> izplatības noteikšanai kartupeļu sēklaudzēšanas saimniecībās</t>
    </r>
  </si>
  <si>
    <r>
      <t xml:space="preserve">Globodera rostochiensis </t>
    </r>
    <r>
      <rPr>
        <b/>
        <sz val="10"/>
        <color rgb="FF000000"/>
        <rFont val="Times New Roman"/>
        <family val="1"/>
      </rPr>
      <t>[HETDRO],</t>
    </r>
    <r>
      <rPr>
        <b/>
        <i/>
        <sz val="10"/>
        <color rgb="FF000000"/>
        <rFont val="Times New Roman"/>
        <family val="1"/>
      </rPr>
      <t xml:space="preserve"> Globodera pallida </t>
    </r>
    <r>
      <rPr>
        <b/>
        <sz val="10"/>
        <color rgb="FF000000"/>
        <rFont val="Times New Roman"/>
        <family val="1"/>
      </rPr>
      <t>[HETDPA]</t>
    </r>
  </si>
  <si>
    <t>Augsne</t>
  </si>
  <si>
    <t>Kartupeļi</t>
  </si>
  <si>
    <t>Standarta parauga lielums ir 1.5 l no ha, ir izņēmumi (skat. 21.07.2010. instrukciju Nr.16)</t>
  </si>
  <si>
    <t>9.2.2.</t>
  </si>
  <si>
    <t>Sēklas un pārtikas kartupeļu pārbaudes kartupeļu sēklaudzēšanas saimniecībās</t>
  </si>
  <si>
    <r>
      <t xml:space="preserve">Clavibacter sepedonicus </t>
    </r>
    <r>
      <rPr>
        <b/>
        <sz val="10"/>
        <color rgb="FF000000"/>
        <rFont val="Times New Roman"/>
        <family val="1"/>
      </rPr>
      <t>[CORBSE],</t>
    </r>
    <r>
      <rPr>
        <b/>
        <i/>
        <sz val="10"/>
        <color rgb="FF000000"/>
        <rFont val="Times New Roman"/>
        <family val="1"/>
      </rPr>
      <t xml:space="preserve"> Ralstonia solanacearum </t>
    </r>
    <r>
      <rPr>
        <b/>
        <sz val="10"/>
        <color rgb="FF000000"/>
        <rFont val="Times New Roman"/>
        <family val="1"/>
      </rPr>
      <t>[RALSSL]</t>
    </r>
    <r>
      <rPr>
        <b/>
        <i/>
        <sz val="10"/>
        <color rgb="FF000000"/>
        <rFont val="Times New Roman"/>
        <family val="1"/>
      </rPr>
      <t xml:space="preserve">,  Meloidogyne chitwoodi </t>
    </r>
    <r>
      <rPr>
        <b/>
        <sz val="10"/>
        <color rgb="FF000000"/>
        <rFont val="Times New Roman"/>
        <family val="1"/>
      </rPr>
      <t>[MELGCH]</t>
    </r>
    <r>
      <rPr>
        <b/>
        <i/>
        <sz val="10"/>
        <color rgb="FF000000"/>
        <rFont val="Times New Roman"/>
        <family val="1"/>
      </rPr>
      <t xml:space="preserve">, Meloidogyne fallax </t>
    </r>
    <r>
      <rPr>
        <b/>
        <sz val="10"/>
        <color rgb="FF000000"/>
        <rFont val="Times New Roman"/>
        <family val="1"/>
      </rPr>
      <t>[MELGFA]</t>
    </r>
    <r>
      <rPr>
        <b/>
        <i/>
        <sz val="10"/>
        <color rgb="FF000000"/>
        <rFont val="Times New Roman"/>
        <family val="1"/>
      </rPr>
      <t xml:space="preserve">, Synchytrium endobioticum </t>
    </r>
    <r>
      <rPr>
        <b/>
        <sz val="10"/>
        <color rgb="FF000000"/>
        <rFont val="Times New Roman"/>
        <family val="1"/>
      </rPr>
      <t>[SYNCEN]</t>
    </r>
    <r>
      <rPr>
        <b/>
        <i/>
        <sz val="10"/>
        <color rgb="FF000000"/>
        <rFont val="Times New Roman"/>
        <family val="1"/>
      </rPr>
      <t xml:space="preserve">, Epitrix sp. </t>
    </r>
    <r>
      <rPr>
        <b/>
        <sz val="10"/>
        <color rgb="FF000000"/>
        <rFont val="Times New Roman"/>
        <family val="1"/>
      </rPr>
      <t xml:space="preserve">[EPIXSP]        </t>
    </r>
    <r>
      <rPr>
        <b/>
        <i/>
        <sz val="10"/>
        <color rgb="FF000000"/>
        <rFont val="Times New Roman"/>
        <family val="1"/>
      </rPr>
      <t xml:space="preserve">                  </t>
    </r>
  </si>
  <si>
    <t>Kartupeļu bumbuļi</t>
  </si>
  <si>
    <t>15.08.2024.- 31.12.2024.</t>
  </si>
  <si>
    <t>1 paraugs - 200 bumbuļi (skat. 16.12.2013. instrukciju Nr.29)</t>
  </si>
  <si>
    <t>9.2.3.</t>
  </si>
  <si>
    <r>
      <t xml:space="preserve">Pārbaudes kartupeļu sertifikācijai </t>
    </r>
    <r>
      <rPr>
        <sz val="10"/>
        <color rgb="FF000000"/>
        <rFont val="Times New Roman"/>
        <family val="1"/>
      </rPr>
      <t>(veic sēklu kontroles jomas inspektors)</t>
    </r>
  </si>
  <si>
    <t>Potato spindle tuber viroid [PSTVD0] un vīrusu noteikšana</t>
  </si>
  <si>
    <t>01.07.2024.-15.09.2024.</t>
  </si>
  <si>
    <t xml:space="preserve">Īstenota augu un augu produktu importa, eksporta un tranzīta fitosanitārā uzraudzība </t>
  </si>
  <si>
    <t>9.3.1.</t>
  </si>
  <si>
    <t>Fitosanitāro sertifikātu izsniegšana eksportam un reeksportam</t>
  </si>
  <si>
    <t>Augi, augu produkti</t>
  </si>
  <si>
    <t>9.3.2.</t>
  </si>
  <si>
    <t>Pirmseksporta sertifikātu izsniegšana</t>
  </si>
  <si>
    <t>9.3.3.</t>
  </si>
  <si>
    <t>Pārbaudes pirms fitosanitāro sertifikātu vai pirmseksporta sertifikātu izsniegšanas</t>
  </si>
  <si>
    <t>Paraugus ņem saskaņā ar 30.07.2013. instrukciju Nr.1.1-3/22.</t>
  </si>
  <si>
    <t>9.3.4.</t>
  </si>
  <si>
    <t xml:space="preserve">Pārbaudes pirms fitosanitāro sertifikātu vai pirmseksporta sertifikātu izsniegšanas (lēmuma pieņemšanas bez fiziskas pārbaudes/dokumentu kontrole) </t>
  </si>
  <si>
    <t>9.3.6.</t>
  </si>
  <si>
    <t>Pārbaudes uzņēmumu kūdras purvos, no kuriem tiek eksportēta kūdra</t>
  </si>
  <si>
    <t>Purvs</t>
  </si>
  <si>
    <t>Kūdra</t>
  </si>
  <si>
    <t>9.3.7.</t>
  </si>
  <si>
    <t>Importa materiāla pārbaudes/ pēcpārbaudes kravas saņemšanas vai audzēšanas vietās</t>
  </si>
  <si>
    <t>Savienības karantīnas organismi, RNKO organismi</t>
  </si>
  <si>
    <t>Dažādi augi, stādāmais materiāls</t>
  </si>
  <si>
    <r>
      <t xml:space="preserve">Piltuvveida slazdi </t>
    </r>
    <r>
      <rPr>
        <i/>
        <sz val="10"/>
        <color rgb="FF000000"/>
        <rFont val="Times New Roman"/>
        <family val="1"/>
      </rPr>
      <t>Agrillus planipenis</t>
    </r>
    <r>
      <rPr>
        <sz val="10"/>
        <color rgb="FF000000"/>
        <rFont val="Times New Roman"/>
        <family val="1"/>
      </rPr>
      <t xml:space="preserve"> noteikšanai</t>
    </r>
  </si>
  <si>
    <t>9.3.8.</t>
  </si>
  <si>
    <t>Importa koksnes iepakojamā materiāla pārbaudes (pēc PVD paziņojumiem)</t>
  </si>
  <si>
    <r>
      <t xml:space="preserve">Bursaphelenchus xylophilus </t>
    </r>
    <r>
      <rPr>
        <b/>
        <sz val="10"/>
        <color rgb="FF000000"/>
        <rFont val="Times New Roman"/>
        <family val="1"/>
      </rPr>
      <t xml:space="preserve">[BURSXY], </t>
    </r>
    <r>
      <rPr>
        <b/>
        <i/>
        <sz val="10"/>
        <color rgb="FF000000"/>
        <rFont val="Times New Roman"/>
        <family val="1"/>
      </rPr>
      <t xml:space="preserve">Anoplophora chinensis </t>
    </r>
    <r>
      <rPr>
        <b/>
        <sz val="10"/>
        <color rgb="FF000000"/>
        <rFont val="Times New Roman"/>
        <family val="1"/>
      </rPr>
      <t>[ANOLCN],</t>
    </r>
    <r>
      <rPr>
        <b/>
        <i/>
        <sz val="10"/>
        <color rgb="FF000000"/>
        <rFont val="Times New Roman"/>
        <family val="1"/>
      </rPr>
      <t xml:space="preserve"> Anoplophora glabripennis </t>
    </r>
    <r>
      <rPr>
        <b/>
        <sz val="10"/>
        <color rgb="FF000000"/>
        <rFont val="Times New Roman"/>
        <family val="1"/>
      </rPr>
      <t>[ANOLGL]</t>
    </r>
  </si>
  <si>
    <t>KIeM</t>
  </si>
  <si>
    <t>Skuju koki, lapu koki</t>
  </si>
  <si>
    <r>
      <t>Entomoloģiski paraug</t>
    </r>
    <r>
      <rPr>
        <strike/>
        <sz val="10"/>
        <color rgb="FF000000"/>
        <rFont val="Times New Roman"/>
        <family val="1"/>
      </rPr>
      <t>i</t>
    </r>
    <r>
      <rPr>
        <sz val="10"/>
        <color rgb="FF000000"/>
        <rFont val="Times New Roman"/>
        <family val="1"/>
      </rPr>
      <t xml:space="preserve"> - koksnes fragmenti ar kaitēkļi kāpura un imago attīstības stadijā. </t>
    </r>
    <r>
      <rPr>
        <i/>
        <sz val="10"/>
        <color rgb="FF000000"/>
        <rFont val="Times New Roman"/>
        <family val="1"/>
      </rPr>
      <t>Bursaphelenchus xylophilus</t>
    </r>
    <r>
      <rPr>
        <sz val="10"/>
        <color rgb="FF000000"/>
        <rFont val="Times New Roman"/>
        <family val="1"/>
      </rPr>
      <t xml:space="preserve"> paraugu ņem saskaņā ar 30.07.2018. instrukciju Nr.20.</t>
    </r>
  </si>
  <si>
    <t>9.3.9.</t>
  </si>
  <si>
    <t>Pārbaudes vietās, kur no Ķīnas tiek saņemtas un izkrautas akmens kravas, un šo vietu apkārtnes apstādījumos</t>
  </si>
  <si>
    <t>Lapu koki</t>
  </si>
  <si>
    <r>
      <t>Entomoloģiskie paraugi - koksnes fragmenti ar kaitēkli  kāpura un imago attīstības stadijā</t>
    </r>
    <r>
      <rPr>
        <strike/>
        <sz val="10"/>
        <color rgb="FF000000"/>
        <rFont val="Times New Roman"/>
        <family val="1"/>
      </rPr>
      <t>s</t>
    </r>
    <r>
      <rPr>
        <sz val="10"/>
        <color rgb="FF000000"/>
        <rFont val="Times New Roman"/>
        <family val="1"/>
      </rPr>
      <t xml:space="preserve">. </t>
    </r>
  </si>
  <si>
    <t>Piltuvveida slazdi</t>
  </si>
  <si>
    <t>9.3.10.</t>
  </si>
  <si>
    <t>Pārbaudes pēc saņemtajām notifikācijām no trešajām valstīm par neatbilstošu koksnes iepakojamo materiālu</t>
  </si>
  <si>
    <t xml:space="preserve">Dažādi </t>
  </si>
  <si>
    <t>Nodrošināta tirdzniecība uz Eiropas Savienības aizsargājamajām zonām</t>
  </si>
  <si>
    <t>9.4.1.</t>
  </si>
  <si>
    <t>Skujkoku un mulčas pārbaudes, lai nodrošinātu tirdzniecību uz Eiropas Savienības aizsargājamajām zonām Ziemeļīrijā, Īrijā, Grieķijā</t>
  </si>
  <si>
    <t>Aizsargājamo zonu karantīnas organismi</t>
  </si>
  <si>
    <t xml:space="preserve">Paraugus ņem saskaņā ar 30.07.2013. instrukciju Nr.1.1-3/22. </t>
  </si>
  <si>
    <t>Meža kaitīgo organismu uzraudzība un kontrole</t>
  </si>
  <si>
    <t>9.5.1.</t>
  </si>
  <si>
    <t>Reģistrēto koksnes iepakojamā materiāla marķēšanas uzņēmumu uzraudzība</t>
  </si>
  <si>
    <r>
      <t xml:space="preserve">Bursaphelenchus xylophilus </t>
    </r>
    <r>
      <rPr>
        <b/>
        <sz val="10"/>
        <color rgb="FF000000"/>
        <rFont val="Times New Roman"/>
      </rPr>
      <t>[BURSXY]</t>
    </r>
  </si>
  <si>
    <t>Zāģmateriāli, koksnes iepakojamais materiāls</t>
  </si>
  <si>
    <t>Skujkoki, lapu koki</t>
  </si>
  <si>
    <r>
      <t xml:space="preserve">Entomoloģiskie paraugi - koksnes fragmenti ar kaitēkli  kāpura un imago attīstības stadijās. </t>
    </r>
    <r>
      <rPr>
        <i/>
        <sz val="10"/>
        <color rgb="FF000000"/>
        <rFont val="Times New Roman"/>
        <family val="1"/>
      </rPr>
      <t>Bursaphelenchus xylophilus</t>
    </r>
    <r>
      <rPr>
        <sz val="10"/>
        <color rgb="FF000000"/>
        <rFont val="Times New Roman"/>
        <family val="1"/>
      </rPr>
      <t xml:space="preserve"> paraugu ņem saskaņā ar 30.07.2018. instrukciju Nr.20.</t>
    </r>
  </si>
  <si>
    <t>9.5.2.</t>
  </si>
  <si>
    <t>Pārbaudes koksnes iepakojamā materiāla ražošanas uzņēmumos, pirms reģistrēšanas Profesionālo operatoru oficiālajā reģistrā kā koksnes iepakojamā materiāla marķētāju</t>
  </si>
  <si>
    <t>9.5.5.</t>
  </si>
  <si>
    <t>Pārbaudes priežu koksnes nematodes  izplatības noteikšanai zāģmateriālos</t>
  </si>
  <si>
    <r>
      <t xml:space="preserve">Bursaphelenchus xylophilus </t>
    </r>
    <r>
      <rPr>
        <b/>
        <sz val="10"/>
        <color rgb="FF000000"/>
        <rFont val="Times New Roman"/>
        <family val="1"/>
      </rPr>
      <t>[BURSXY]</t>
    </r>
  </si>
  <si>
    <t>Zāģmateriāli</t>
  </si>
  <si>
    <t>Paraugu ņem saskaņā ar 30.07.2018. instrukciju Nr.20.</t>
  </si>
  <si>
    <t>9.5.6.</t>
  </si>
  <si>
    <t>Pārbaudes priežu koksnes nematodes  izplatības noteikšanai Portugāles, Spānijas izcelsmes koksnes iepakojamam materiālam</t>
  </si>
  <si>
    <t>Koksnes iepakojamais materiāls</t>
  </si>
  <si>
    <t>Monitorings Savienības karantīnas organismu izplatības noteikšanai</t>
  </si>
  <si>
    <t>9.6.1.</t>
  </si>
  <si>
    <r>
      <t>Pārbaudes</t>
    </r>
    <r>
      <rPr>
        <b/>
        <i/>
        <sz val="10"/>
        <color rgb="FF000000"/>
        <rFont val="Times New Roman"/>
        <family val="1"/>
      </rPr>
      <t xml:space="preserve"> Ralstonia solanacearum</t>
    </r>
    <r>
      <rPr>
        <b/>
        <sz val="10"/>
        <color rgb="FF000000"/>
        <rFont val="Times New Roman"/>
        <family val="1"/>
      </rPr>
      <t xml:space="preserve"> izplatības noteikšanai saimniekaugos un virszemes ūdeņos</t>
    </r>
  </si>
  <si>
    <r>
      <t xml:space="preserve">Ralstonia solanacearum </t>
    </r>
    <r>
      <rPr>
        <b/>
        <sz val="10"/>
        <color rgb="FF000000"/>
        <rFont val="Times New Roman"/>
        <family val="1"/>
      </rPr>
      <t>[RALSSL]</t>
    </r>
  </si>
  <si>
    <r>
      <t>Bebrukārkliņš (</t>
    </r>
    <r>
      <rPr>
        <i/>
        <sz val="10"/>
        <color rgb="FF000000"/>
        <rFont val="Times New Roman"/>
        <family val="1"/>
      </rPr>
      <t>Solanum dulcamarum)</t>
    </r>
    <r>
      <rPr>
        <sz val="10"/>
        <color rgb="FF000000"/>
        <rFont val="Times New Roman"/>
        <family val="1"/>
      </rPr>
      <t xml:space="preserve"> vai melnā naktene (</t>
    </r>
    <r>
      <rPr>
        <i/>
        <sz val="10"/>
        <color rgb="FF000000"/>
        <rFont val="Times New Roman"/>
        <family val="1"/>
      </rPr>
      <t>Solanum nigrum)</t>
    </r>
  </si>
  <si>
    <t>Vismaz 1 augs ar saknēm.</t>
  </si>
  <si>
    <t>Ūdens</t>
  </si>
  <si>
    <t>500 ml no katras paraugu ņemšanas vietas.</t>
  </si>
  <si>
    <t>9.6.2.</t>
  </si>
  <si>
    <t>Pārbaudes  kartupeļu  tirdzniecības vietās (vairumtirdzniecības bāzēs un veikalos)</t>
  </si>
  <si>
    <r>
      <t xml:space="preserve">Globodera rostochiensis </t>
    </r>
    <r>
      <rPr>
        <b/>
        <sz val="10"/>
        <color rgb="FF000000"/>
        <rFont val="Times New Roman"/>
        <family val="1"/>
      </rPr>
      <t>[HETDRO]</t>
    </r>
  </si>
  <si>
    <t>9.6.3.</t>
  </si>
  <si>
    <t>Ievestā kartupeļu sēklas materiāla pārbaudes</t>
  </si>
  <si>
    <t>01.01.2024.-31.05.2024.</t>
  </si>
  <si>
    <t>1 paraugs - 200 bumbuļi (skat. 16.12.2013 instrukciju Nr.29).</t>
  </si>
  <si>
    <t>9.6.4.</t>
  </si>
  <si>
    <r>
      <t>Pārbaudes</t>
    </r>
    <r>
      <rPr>
        <b/>
        <i/>
        <sz val="10"/>
        <color rgb="FF000000"/>
        <rFont val="Times New Roman"/>
        <family val="1"/>
      </rPr>
      <t xml:space="preserve"> Erwinia amylovora</t>
    </r>
    <r>
      <rPr>
        <b/>
        <sz val="10"/>
        <color rgb="FF000000"/>
        <rFont val="Times New Roman"/>
        <family val="1"/>
      </rPr>
      <t xml:space="preserve"> izplatības noteikšanai ceļmalās, savvaļā augošiem augiem, pamestos dārzos</t>
    </r>
  </si>
  <si>
    <r>
      <t>Erwinia amylovora</t>
    </r>
    <r>
      <rPr>
        <b/>
        <sz val="10"/>
        <color rgb="FF000000"/>
        <rFont val="Times New Roman"/>
        <family val="1"/>
      </rPr>
      <t xml:space="preserve"> [ERWIAM]</t>
    </r>
  </si>
  <si>
    <t>Koki, krūmi</t>
  </si>
  <si>
    <r>
      <t>Malus, Pyrus, Crataegus, Sorbus, Cotoneaster, Cydonia, Chaenomeles, Amelanchier, Eriobotrya, Mespilus, Pyracantha, Photinia davidiana</t>
    </r>
    <r>
      <rPr>
        <i/>
        <strike/>
        <sz val="10"/>
        <color rgb="FF000000"/>
        <rFont val="Times New Roman"/>
        <family val="1"/>
      </rPr>
      <t xml:space="preserve"> </t>
    </r>
  </si>
  <si>
    <t>Paraugu ņem saskaņā ar 02.07.2008. instrukciju Nr.16.</t>
  </si>
  <si>
    <t>9.6.5.</t>
  </si>
  <si>
    <r>
      <t>Erwinia amylovora</t>
    </r>
    <r>
      <rPr>
        <b/>
        <sz val="10"/>
        <color rgb="FF000000"/>
        <rFont val="Times New Roman"/>
        <family val="1"/>
      </rPr>
      <t xml:space="preserve"> saimniekaugu pārbaudes šī organisma izplatības noteikšanai pēc personu sniegtās informācijas</t>
    </r>
  </si>
  <si>
    <r>
      <t xml:space="preserve">Erwinia amylovora </t>
    </r>
    <r>
      <rPr>
        <b/>
        <sz val="10"/>
        <color rgb="FF000000"/>
        <rFont val="Times New Roman"/>
        <family val="1"/>
      </rPr>
      <t>[ERWIAM]</t>
    </r>
  </si>
  <si>
    <t>9.6.6.</t>
  </si>
  <si>
    <r>
      <t xml:space="preserve">Erwinia amylovora </t>
    </r>
    <r>
      <rPr>
        <b/>
        <sz val="10"/>
        <color rgb="FF000000"/>
        <rFont val="Times New Roman"/>
      </rPr>
      <t>[ERWIAM]</t>
    </r>
  </si>
  <si>
    <t>Ražojošs dārzs</t>
  </si>
  <si>
    <t>Chaenomeles</t>
  </si>
  <si>
    <t>9.6.8.</t>
  </si>
  <si>
    <t>Apsekojumi kukurūzas laukos</t>
  </si>
  <si>
    <r>
      <t xml:space="preserve">Exomala orientalis </t>
    </r>
    <r>
      <rPr>
        <b/>
        <sz val="10"/>
        <color rgb="FF000000"/>
        <rFont val="Times New Roman"/>
      </rPr>
      <t xml:space="preserve"> [ANMLOR]</t>
    </r>
    <r>
      <rPr>
        <b/>
        <i/>
        <sz val="10"/>
        <color rgb="FF000000"/>
        <rFont val="Times New Roman"/>
      </rPr>
      <t xml:space="preserve">, Diabrotica barberi </t>
    </r>
    <r>
      <rPr>
        <b/>
        <sz val="10"/>
        <color rgb="FF000000"/>
        <rFont val="Times New Roman"/>
      </rPr>
      <t xml:space="preserve"> [DIABLO],</t>
    </r>
    <r>
      <rPr>
        <b/>
        <i/>
        <sz val="10"/>
        <color rgb="FF000000"/>
        <rFont val="Times New Roman"/>
      </rPr>
      <t xml:space="preserve"> Diabrotica undecimpunctata  </t>
    </r>
    <r>
      <rPr>
        <b/>
        <sz val="10"/>
        <color rgb="FF000000"/>
        <rFont val="Times New Roman"/>
      </rPr>
      <t xml:space="preserve">[DIABUH], </t>
    </r>
    <r>
      <rPr>
        <b/>
        <i/>
        <sz val="10"/>
        <color rgb="FF000000"/>
        <rFont val="Times New Roman"/>
      </rPr>
      <t xml:space="preserve">Diabrotica undecimpunctata undecimpunctata </t>
    </r>
    <r>
      <rPr>
        <b/>
        <sz val="10"/>
        <color rgb="FF000000"/>
        <rFont val="Times New Roman"/>
      </rPr>
      <t>[DIABVZ],</t>
    </r>
    <r>
      <rPr>
        <b/>
        <i/>
        <sz val="10"/>
        <color rgb="FF000000"/>
        <rFont val="Times New Roman"/>
      </rPr>
      <t xml:space="preserve"> Diabrotica virgifera zeae </t>
    </r>
    <r>
      <rPr>
        <b/>
        <sz val="10"/>
        <color rgb="FF000000"/>
        <rFont val="Times New Roman"/>
      </rPr>
      <t xml:space="preserve"> [DIABVZ]</t>
    </r>
  </si>
  <si>
    <t>Kukurūzas lauki</t>
  </si>
  <si>
    <t>Zea mays</t>
  </si>
  <si>
    <t>01.08.2024.-15.10.2024</t>
  </si>
  <si>
    <t>Entomoloģiskais paraugs - kaitēklis dažādās attīstības stadijās no saimniekaugiem.</t>
  </si>
  <si>
    <t xml:space="preserve">Slazdi </t>
  </si>
  <si>
    <t>Slazds</t>
  </si>
  <si>
    <t>Paraugam ņem bojātas auga daļas ar kukaiņiem kāpura vai imago stadijā</t>
  </si>
  <si>
    <t>9.6.9.</t>
  </si>
  <si>
    <r>
      <t xml:space="preserve">Curtobacterium flaccumfaciens pv. flaccumfaciens </t>
    </r>
    <r>
      <rPr>
        <b/>
        <sz val="10"/>
        <color rgb="FF000000"/>
        <rFont val="Times New Roman"/>
      </rPr>
      <t xml:space="preserve">[CORBFL] </t>
    </r>
  </si>
  <si>
    <t>Sojas lauki</t>
  </si>
  <si>
    <t>Glycine max</t>
  </si>
  <si>
    <t>01.05.2024. - 01.09.2024.</t>
  </si>
  <si>
    <t>9.6.10.</t>
  </si>
  <si>
    <t>01.05.2024. - 01.10.2024.</t>
  </si>
  <si>
    <t>Xylella fastidiosa [XYLEFA]</t>
  </si>
  <si>
    <r>
      <t xml:space="preserve">X.f. </t>
    </r>
    <r>
      <rPr>
        <sz val="10"/>
        <color rgb="FF000000"/>
        <rFont val="Times New Roman"/>
      </rPr>
      <t>saimniekaugi (augsta riska sarakstā minētie)</t>
    </r>
  </si>
  <si>
    <t>01.03.2024. - 01.10.2024.</t>
  </si>
  <si>
    <t>Paraugs AR/BEZ simptomiem. Paraugu ņem tomātiem vai paprikai, viens paraugs – 100 lapas.</t>
  </si>
  <si>
    <t>Genofondu fitosanitārā stāvokļa uzraudzība</t>
  </si>
  <si>
    <t>9.7.1.</t>
  </si>
  <si>
    <r>
      <t>Erwinia amylovora</t>
    </r>
    <r>
      <rPr>
        <b/>
        <sz val="10"/>
        <color rgb="FF000000"/>
        <rFont val="Times New Roman"/>
        <family val="1"/>
      </rPr>
      <t xml:space="preserve"> saimniekaugu genofonda fitosanitārā stāvokļa uzraudzība</t>
    </r>
  </si>
  <si>
    <t>Fitosanitāro pasākumu ievērošanas uzraudzība Savienības karantīnas organismu atklāšanas gadījumos (perēkļos)</t>
  </si>
  <si>
    <t>9.8.1.</t>
  </si>
  <si>
    <r>
      <t xml:space="preserve">Pārbaudes (lauka) saimniecībās, kur iepriekšējos gados  konstatēta </t>
    </r>
    <r>
      <rPr>
        <b/>
        <i/>
        <sz val="10"/>
        <color rgb="FF000000"/>
        <rFont val="Times New Roman"/>
        <family val="1"/>
      </rPr>
      <t>Globodera rostochiensis</t>
    </r>
    <r>
      <rPr>
        <b/>
        <sz val="10"/>
        <color rgb="FF000000"/>
        <rFont val="Times New Roman"/>
        <family val="1"/>
      </rPr>
      <t>, līdz fitosanitāro pasākumu atcelšanai</t>
    </r>
  </si>
  <si>
    <t>Dažādas kultūras, t.sk., kartupeļi</t>
  </si>
  <si>
    <t>Standarta parauga lielums ir 1.5 l no ha, ir izņēmumi (skat. 21.07.2010. instrukciju Nr.16).</t>
  </si>
  <si>
    <t>9.8.2.</t>
  </si>
  <si>
    <r>
      <t xml:space="preserve">Pārbaudes (lauka) saimniecībās, kur iepriekšējos gados  konstatēta </t>
    </r>
    <r>
      <rPr>
        <b/>
        <i/>
        <sz val="10"/>
        <color rgb="FF000000"/>
        <rFont val="Times New Roman"/>
      </rPr>
      <t>Globodera pallida</t>
    </r>
    <r>
      <rPr>
        <b/>
        <sz val="10"/>
        <color rgb="FF000000"/>
        <rFont val="Times New Roman"/>
      </rPr>
      <t>, līdz fitosanitāro pasākumu atcelšanai</t>
    </r>
  </si>
  <si>
    <r>
      <t xml:space="preserve">Globodera pallida </t>
    </r>
    <r>
      <rPr>
        <b/>
        <sz val="10"/>
        <color rgb="FF000000"/>
        <rFont val="Times New Roman"/>
      </rPr>
      <t>[HETDPA]</t>
    </r>
  </si>
  <si>
    <t>9.8.4.</t>
  </si>
  <si>
    <t>Pārbaudes saimniecībās, kur 2020.gada kartupeļu ražā un iepriekš konstatēta kartupeļu gaišā gredzenpuve</t>
  </si>
  <si>
    <t>Solanum tuberosum</t>
  </si>
  <si>
    <t>15.06.2024.- 31.12.2024.</t>
  </si>
  <si>
    <t>9.8.5.</t>
  </si>
  <si>
    <t>Pārbaudes saimniecībās, kur 2021.gada kartupeļu ražā konstatēta kartupeļu gaišā gredzenpuve</t>
  </si>
  <si>
    <t>9.8.6.</t>
  </si>
  <si>
    <t>Pārbaudes saimniecībās, kur 2023.gada kartupeļu ražā konstatēta kartupeļu gaišā gredzenpuve</t>
  </si>
  <si>
    <t>Kartupeļu bumbuļi, lauki un noliktavas un tehnika</t>
  </si>
  <si>
    <t xml:space="preserve">Atpakaļ izsekojamības veikšana saistībā ar 2023.gada ražā konstatēto kartupeļu gaišo gredzenpuvi </t>
  </si>
  <si>
    <t>9.8.9.</t>
  </si>
  <si>
    <t>Pārbaudes saimniecībās, kur 2024.gada kartupeļu ražā konstatēta kartupeļu gaišā gredzenpuve</t>
  </si>
  <si>
    <t>9.8.10.</t>
  </si>
  <si>
    <t xml:space="preserve">Atpakaļ izsekojamības veikšana saistībā ar 2024.gada ražā konstatēto kartupeļu gaišo gredzenpuvi </t>
  </si>
  <si>
    <t>9.8.11.</t>
  </si>
  <si>
    <r>
      <t xml:space="preserve">Pārbaudes </t>
    </r>
    <r>
      <rPr>
        <b/>
        <i/>
        <sz val="10"/>
        <color rgb="FF000000"/>
        <rFont val="Times New Roman"/>
        <family val="1"/>
      </rPr>
      <t>Erwinia amylovora</t>
    </r>
    <r>
      <rPr>
        <b/>
        <sz val="10"/>
        <color rgb="FF000000"/>
        <rFont val="Times New Roman"/>
        <family val="1"/>
      </rPr>
      <t xml:space="preserve"> perēkļos </t>
    </r>
  </si>
  <si>
    <t>9.8.12.</t>
  </si>
  <si>
    <r>
      <t xml:space="preserve">Pārbaudes  buferzonā 3 km rādiusā ap </t>
    </r>
    <r>
      <rPr>
        <b/>
        <i/>
        <sz val="10"/>
        <color rgb="FF000000"/>
        <rFont val="Times New Roman"/>
        <family val="1"/>
      </rPr>
      <t>Erwinia amylovora</t>
    </r>
    <r>
      <rPr>
        <b/>
        <sz val="10"/>
        <color rgb="FF000000"/>
        <rFont val="Times New Roman"/>
        <family val="1"/>
      </rPr>
      <t xml:space="preserve"> perēkļiem</t>
    </r>
  </si>
  <si>
    <t>Dažādas saimniekaugu augšanas vietas</t>
  </si>
  <si>
    <t>9.8.13.</t>
  </si>
  <si>
    <t>Pagaidu fitosanitāro pasākumu atcelšana</t>
  </si>
  <si>
    <t>9.8.14.</t>
  </si>
  <si>
    <r>
      <t xml:space="preserve">Bišu stropu pārvietošanas pārbaudes  buferzonā 3 km rādiusā ap </t>
    </r>
    <r>
      <rPr>
        <b/>
        <i/>
        <sz val="10"/>
        <color rgb="FF000000"/>
        <rFont val="Times New Roman"/>
        <family val="1"/>
      </rPr>
      <t>Erwinia amylovora</t>
    </r>
    <r>
      <rPr>
        <b/>
        <sz val="10"/>
        <color rgb="FF000000"/>
        <rFont val="Times New Roman"/>
        <family val="1"/>
      </rPr>
      <t xml:space="preserve"> perēkļiem</t>
    </r>
  </si>
  <si>
    <t>Augu karantīnas jomas normatīvo aktu ievērošanas uzraudzība</t>
  </si>
  <si>
    <t>9.9.1.</t>
  </si>
  <si>
    <t>Augu karantīnas jomas normatīvo aktu (t.sk.augu pasu lietošana bakteriālās iedegas saimniekaugiem) ievērošanas pārbaudes tirgos, gada tirgos u.tml.</t>
  </si>
  <si>
    <t>Stādāmais materiāls, augi podos</t>
  </si>
  <si>
    <t>9.9.2.</t>
  </si>
  <si>
    <t>Augu vispārējā fitosanitārā stāvokļa noteikšanas un augu karantīnas jomas normatīvo aktu ievērošanas pārbaudes vairumtirdzniecības bāzēs,  dārzkopības centros, veikalos</t>
  </si>
  <si>
    <r>
      <t xml:space="preserve">Xylella fastidiosa </t>
    </r>
    <r>
      <rPr>
        <sz val="10"/>
        <color rgb="FF000000"/>
        <rFont val="Times New Roman"/>
        <family val="1"/>
      </rPr>
      <t xml:space="preserve">un </t>
    </r>
    <r>
      <rPr>
        <i/>
        <sz val="10"/>
        <color rgb="FF000000"/>
        <rFont val="Times New Roman"/>
        <family val="1"/>
      </rPr>
      <t xml:space="preserve">Erwinia amylovora </t>
    </r>
    <r>
      <rPr>
        <sz val="10"/>
        <color rgb="FF000000"/>
        <rFont val="Times New Roman"/>
        <family val="1"/>
      </rPr>
      <t xml:space="preserve">paraugu ņem no citu ES valstīs ievestiem stādiem  AR/BEZ simptomiem. </t>
    </r>
    <r>
      <rPr>
        <i/>
        <u/>
        <sz val="10"/>
        <color rgb="FF000000"/>
        <rFont val="Times New Roman"/>
        <family val="1"/>
      </rPr>
      <t xml:space="preserve">Erwinia amylovora </t>
    </r>
    <r>
      <rPr>
        <u/>
        <sz val="10"/>
        <color rgb="FF000000"/>
        <rFont val="Times New Roman"/>
        <family val="1"/>
        <charset val="186"/>
      </rPr>
      <t>- 30 atlapoti zari.</t>
    </r>
    <r>
      <rPr>
        <i/>
        <u/>
        <sz val="10"/>
        <color rgb="FF000000"/>
        <rFont val="Times New Roman"/>
        <family val="1"/>
      </rPr>
      <t>.</t>
    </r>
    <r>
      <rPr>
        <sz val="10"/>
        <color rgb="FF000000"/>
        <rFont val="Times New Roman"/>
        <family val="1"/>
      </rPr>
      <t xml:space="preserve"> </t>
    </r>
    <r>
      <rPr>
        <i/>
        <u/>
        <sz val="10"/>
        <color rgb="FF000000"/>
        <rFont val="Times New Roman"/>
        <family val="1"/>
      </rPr>
      <t>Xylella fastidiosa</t>
    </r>
    <r>
      <rPr>
        <i/>
        <sz val="10"/>
        <color rgb="FF000000"/>
        <rFont val="Times New Roman"/>
        <family val="1"/>
      </rPr>
      <t xml:space="preserve"> -</t>
    </r>
    <r>
      <rPr>
        <sz val="10"/>
        <color rgb="FF000000"/>
        <rFont val="Times New Roman"/>
        <family val="1"/>
      </rPr>
      <t xml:space="preserve"> paraugs AR simptomiem - zars (-i), kam klāt ir 10-25 lapas atkarībā no lapas izmēra. Paraugs BEZ simptomiem - zars (-i), kam klāt ir 10-200 lapas atkarībā no apsekoto saimniekaugu daudzuma un to lapu izmēra. Ņemot paraugu bez simptomiem, to norāda pieteikumā parauga testēšanai (sadaļā “Bojājuma raksturs” atzīmē lodziņu “Bez pazīmēm”). </t>
    </r>
    <r>
      <rPr>
        <i/>
        <u/>
        <sz val="10"/>
        <color rgb="FF000000"/>
        <rFont val="Times New Roman"/>
        <family val="1"/>
      </rPr>
      <t>Phytophthora ramorum</t>
    </r>
    <r>
      <rPr>
        <sz val="10"/>
        <color rgb="FF000000"/>
        <rFont val="Times New Roman"/>
        <family val="1"/>
      </rPr>
      <t xml:space="preserve"> paraugu ņem AR simptomiem – visu augu, lapas (4-6 gab.) vai zarus (15 cm garu zara posmu, lai būtu ietverta veselā un inficētā zara daļa). Bojājumiem uz stumbra tieši ap eksudāta vai sveķu izdalīšanās vietu zem mizas izgriež koksnes gabaliņus, kur skaidri saskatāma robeža starp bojātajiem un veselajiem audiem. Ja ir vairāki augi ar simptomiem, ņem kopējo reprezentatīvo paraugu ar lapām no visiem augiem ar pazīmēm. Ja iespējams, paraugam ņem visu augu ar augsni. </t>
    </r>
  </si>
  <si>
    <t>Sosnovska latvāņa izplatības ierobežošanas pasākumu monitorings, uzraudzība un kontrole</t>
  </si>
  <si>
    <t>Sosnovska latvāņa izplatības ierobežošanas pasākumu uzraudzība un kontrole (operatīvās pārbaudes)</t>
  </si>
  <si>
    <r>
      <t xml:space="preserve">Heracleum sosnovskyi </t>
    </r>
    <r>
      <rPr>
        <b/>
        <sz val="10"/>
        <color rgb="FF000000"/>
        <rFont val="Times New Roman"/>
      </rPr>
      <t>Manden.</t>
    </r>
  </si>
  <si>
    <t>Sosnovska latvānis</t>
  </si>
  <si>
    <t>01.04.2024.- 15.10.2024.</t>
  </si>
  <si>
    <t>Sosnovska latvāņa izplatības ierobežošanas pasākumu uzraudzība un kontrole (atlasītie dati)</t>
  </si>
  <si>
    <t>9.10.2.</t>
  </si>
  <si>
    <t>Sosnovska latvāņa izplatības noteikšana</t>
  </si>
  <si>
    <t>Kaitīgo organismu apsekojumu programma</t>
  </si>
  <si>
    <t>Lapu koku apsekojumi</t>
  </si>
  <si>
    <t>9.12.2.</t>
  </si>
  <si>
    <t>Bērzu apsekojumi mežos</t>
  </si>
  <si>
    <t>Anoplophora chinensis, Anoplophora glabripennis, Agrilus anxius, Lopholeucaspis japonica</t>
  </si>
  <si>
    <t>ceļi, dzelzsceļi, ostas</t>
  </si>
  <si>
    <t>Bērzu mežs</t>
  </si>
  <si>
    <t>Betula</t>
  </si>
  <si>
    <t>15.05.2024.- 15.10.2024.</t>
  </si>
  <si>
    <r>
      <t xml:space="preserve">Anoplophora chinensis </t>
    </r>
    <r>
      <rPr>
        <sz val="10"/>
        <color rgb="FF000000"/>
        <rFont val="Times New Roman"/>
        <family val="1"/>
      </rPr>
      <t>[ANOLCN]</t>
    </r>
  </si>
  <si>
    <r>
      <t xml:space="preserve">Anoplophora glabripennis </t>
    </r>
    <r>
      <rPr>
        <sz val="10"/>
        <color rgb="FF000000"/>
        <rFont val="Times New Roman"/>
        <family val="1"/>
      </rPr>
      <t>[ANOLGL]</t>
    </r>
  </si>
  <si>
    <r>
      <t xml:space="preserve">Agrilus anxius </t>
    </r>
    <r>
      <rPr>
        <sz val="10"/>
        <color rgb="FF000000"/>
        <rFont val="Times New Roman"/>
        <family val="1"/>
      </rPr>
      <t>[AGRLAX]</t>
    </r>
  </si>
  <si>
    <r>
      <t xml:space="preserve">Lopholeucaspis japonica </t>
    </r>
    <r>
      <rPr>
        <sz val="10"/>
        <color rgb="FF000000"/>
        <rFont val="Times New Roman"/>
        <family val="1"/>
      </rPr>
      <t>[LOPLJA]</t>
    </r>
  </si>
  <si>
    <t xml:space="preserve">Paraugā ņem saimniekauga zaru vai mizu ar kaitēkli jebkurā attīstība stadijā </t>
  </si>
  <si>
    <t>9.12.3.</t>
  </si>
  <si>
    <t>Apšu apsekojumi mežos</t>
  </si>
  <si>
    <r>
      <t xml:space="preserve">Anoplophora chinensis, Anoplophora glabripennis, </t>
    </r>
    <r>
      <rPr>
        <b/>
        <i/>
        <sz val="10"/>
        <color rgb="FF000000"/>
        <rFont val="Times New Roman"/>
        <family val="1"/>
        <charset val="186"/>
      </rPr>
      <t>Sphaerulina musiva</t>
    </r>
  </si>
  <si>
    <r>
      <t>Apšu</t>
    </r>
    <r>
      <rPr>
        <i/>
        <sz val="10"/>
        <color rgb="FF000000"/>
        <rFont val="Times New Roman"/>
      </rPr>
      <t xml:space="preserve"> </t>
    </r>
    <r>
      <rPr>
        <sz val="10"/>
        <color rgb="FF000000"/>
        <rFont val="Times New Roman"/>
      </rPr>
      <t>mežs</t>
    </r>
  </si>
  <si>
    <t>Popolus</t>
  </si>
  <si>
    <r>
      <t xml:space="preserve">Anoplophora glabripennis  </t>
    </r>
    <r>
      <rPr>
        <sz val="10"/>
        <color rgb="FF000000"/>
        <rFont val="Times New Roman"/>
        <family val="1"/>
      </rPr>
      <t>[ANOLGL]</t>
    </r>
  </si>
  <si>
    <t>Paraugs AR simptomiem. Paraugā ņem 3-5 slimības bojātus zarus ar lapām.</t>
  </si>
  <si>
    <t>9.12.4.</t>
  </si>
  <si>
    <t>Ošu apsekojumi mežos</t>
  </si>
  <si>
    <t>Agrilus planipennis, Anoplophora glabripennis</t>
  </si>
  <si>
    <t>Ošu mežs</t>
  </si>
  <si>
    <r>
      <t>Fraxinus</t>
    </r>
    <r>
      <rPr>
        <i/>
        <strike/>
        <sz val="10"/>
        <color rgb="FF000000"/>
        <rFont val="Times New Roman"/>
        <family val="1"/>
      </rPr>
      <t xml:space="preserve"> </t>
    </r>
  </si>
  <si>
    <r>
      <t xml:space="preserve">Agrilus planipennis </t>
    </r>
    <r>
      <rPr>
        <sz val="10"/>
        <color rgb="FF000000"/>
        <rFont val="Times New Roman"/>
        <family val="1"/>
      </rPr>
      <t>[AGRLPL]</t>
    </r>
  </si>
  <si>
    <t>9.12.5.</t>
  </si>
  <si>
    <t>Alkšņu apsekojumi mežos</t>
  </si>
  <si>
    <t>Anoplophora chinensis, Anoplophora glabripennis, Lopholeucaspis japonica</t>
  </si>
  <si>
    <r>
      <t>Alkšņu</t>
    </r>
    <r>
      <rPr>
        <i/>
        <sz val="10"/>
        <color rgb="FF000000"/>
        <rFont val="Times New Roman"/>
      </rPr>
      <t xml:space="preserve"> </t>
    </r>
    <r>
      <rPr>
        <sz val="10"/>
        <color rgb="FF000000"/>
        <rFont val="Times New Roman"/>
      </rPr>
      <t>mežs</t>
    </r>
  </si>
  <si>
    <t>Alnus</t>
  </si>
  <si>
    <r>
      <t xml:space="preserve">Lopholeucaspis japonica  </t>
    </r>
    <r>
      <rPr>
        <sz val="10"/>
        <color rgb="FF000000"/>
        <rFont val="Times New Roman"/>
        <family val="1"/>
      </rPr>
      <t>[LOPLJA]</t>
    </r>
  </si>
  <si>
    <t xml:space="preserve">Parauga ņem saimniekauga zaru vai mizu ar kaitēkli jebkurā attīstība stadijā </t>
  </si>
  <si>
    <t>9.12.6.</t>
  </si>
  <si>
    <t>Apsekojumi parkos, dendrārijos,  botāniskajos dārzos u.c.</t>
  </si>
  <si>
    <t xml:space="preserve">Agrilus anxius, Agrilus planipennis, Dendrolimus sibiricus, Anoplophora glabripennis, Anoplophora chinensis, Xylella fastidiosa, Polygraphus proximus, Popillia japonica, Lopholeucaspis japonica, Bretziella fagacearum,  Guignardia laricina, Stegophora ulmea, Erwinia amylovora </t>
  </si>
  <si>
    <t>Koki</t>
  </si>
  <si>
    <t>Fraxinus, Chionanthus</t>
  </si>
  <si>
    <r>
      <t xml:space="preserve">Dendrolimus sibiricus </t>
    </r>
    <r>
      <rPr>
        <sz val="10"/>
        <color rgb="FF000000"/>
        <rFont val="Times New Roman"/>
        <family val="1"/>
      </rPr>
      <t>[DENDSI]</t>
    </r>
  </si>
  <si>
    <t>Acer, Aesculus, Alnus, Betula, Carpinus, Cercidiphyllum, Corylus, Fagus, Fraxinus, Koelreuteria, Platanus , Populus, Salix, Tilia, Ulmus</t>
  </si>
  <si>
    <t xml:space="preserve">Acer, Aesculus, Alnus, Betula, Carpinus, Citrus, Cornus, Corylus, Cotoneaster, Crataegus, Fagus, Lagerstroemia, Malus, Platanus, Populus, Prunus, Pyrus, Rosa, Salix , Ulmus </t>
  </si>
  <si>
    <t>Saimniekaugi</t>
  </si>
  <si>
    <t>Paraugs AR/BEZ simptomiem. Paraugs AR simptomiem - zars (-i), kam klāt ir 10-25 lapas atkarībā no lapas izmēra. Paraugs BEZ simptomiem - zars (-i), kam klāt ir 10-200 lapas atkarībā no apsekoto saimniekaugu daudzuma un to lapu izmēra. Ņemot paraugu bez simptomiem, to norāda pieteikumā parauga testēšanai (sadaļā “Bojājuma raksturs” atzīmē lodziņu “Bez pazīmēm”).</t>
  </si>
  <si>
    <r>
      <t xml:space="preserve">Polygraphus proximus </t>
    </r>
    <r>
      <rPr>
        <sz val="10"/>
        <color rgb="FF000000"/>
        <rFont val="Times New Roman"/>
        <family val="1"/>
      </rPr>
      <t>[POLGPR]</t>
    </r>
  </si>
  <si>
    <r>
      <t xml:space="preserve">Popillia japonica </t>
    </r>
    <r>
      <rPr>
        <sz val="10"/>
        <color rgb="FF000000"/>
        <rFont val="Times New Roman"/>
        <family val="1"/>
      </rPr>
      <t>[POPIJA]</t>
    </r>
  </si>
  <si>
    <t>Acer, Malus, Populus, Prunus, Quercus, Rosa, Tilia, Ulmus, Parthenocissus</t>
  </si>
  <si>
    <t xml:space="preserve">Alnus, Betula, Carpinus, Fagus, Tilia, Fraxinus, Syringa, Amelanchier, Populus, Salix, Acer,  Ulmus </t>
  </si>
  <si>
    <t>Paraugam ņēm saimniekauga zarus vai mizu ar kaitēkli  kukaiņa attīstības stadijā</t>
  </si>
  <si>
    <r>
      <t xml:space="preserve">Guignardia laricina </t>
    </r>
    <r>
      <rPr>
        <sz val="10"/>
        <color rgb="FF000000"/>
        <rFont val="Times New Roman"/>
        <family val="1"/>
      </rPr>
      <t>[GUIGLA]</t>
    </r>
  </si>
  <si>
    <t>Larix</t>
  </si>
  <si>
    <t xml:space="preserve">Paraugs AR simptomiem. Paraugā ņem 3-5 slimības bojātus zarus ar skujām. </t>
  </si>
  <si>
    <r>
      <t xml:space="preserve">Stegophora ulmea </t>
    </r>
    <r>
      <rPr>
        <sz val="10"/>
        <color rgb="FF000000"/>
        <rFont val="Times New Roman"/>
        <family val="1"/>
      </rPr>
      <t>[GNOMUL]</t>
    </r>
  </si>
  <si>
    <r>
      <t>Ulmus</t>
    </r>
    <r>
      <rPr>
        <i/>
        <strike/>
        <sz val="10"/>
        <color rgb="FF000000"/>
        <rFont val="Times New Roman"/>
        <family val="1"/>
      </rPr>
      <t xml:space="preserve"> </t>
    </r>
  </si>
  <si>
    <t>Paraugā ņem lapas AR slimībai raksturīgiem simptomiem.</t>
  </si>
  <si>
    <t>Malus, Pyrus, Crataegus, Sorbus, Cotoneaster, Cydonia, Chaenomeles, Amelanchier, Eriobotrya, Mespilus, Pyracantha, Photinia davidiana</t>
  </si>
  <si>
    <t>9.12.7.</t>
  </si>
  <si>
    <t>Apsekojumi  piemājas dārzos</t>
  </si>
  <si>
    <r>
      <t>Rhagoletis pomonella, Anoplophora chinensis, Xylella fastidiosa, Aromia bungii, Conotrachelus nenuphar, Popillia japonica, Lopholeucaspis japonica, Acrobasis pyrivorella, Carposina sasakii,  Grapholita inopinata, Grapholita packardi, Grapholita prunivora, Xiphinema americanum, Xiphinema bricolense,  Xiphinema intermedium, Xiphinema rivesi</t>
    </r>
    <r>
      <rPr>
        <b/>
        <sz val="10"/>
        <color rgb="FF000000"/>
        <rFont val="Times New Roman"/>
        <family val="1"/>
      </rPr>
      <t xml:space="preserve"> (populācijas, kas nav sastopamas Eiropā), </t>
    </r>
    <r>
      <rPr>
        <b/>
        <i/>
        <sz val="10"/>
        <color rgb="FF000000"/>
        <rFont val="Times New Roman"/>
        <family val="1"/>
      </rPr>
      <t>Xiphinema tarjanense, Erwinia amylovora,</t>
    </r>
    <r>
      <rPr>
        <b/>
        <i/>
        <sz val="10"/>
        <color rgb="FF000000"/>
        <rFont val="Times New Roman"/>
        <family val="1"/>
        <charset val="186"/>
      </rPr>
      <t xml:space="preserve"> Saperda candida , Epochra canadensis </t>
    </r>
  </si>
  <si>
    <r>
      <t xml:space="preserve">Rhagoletis pomonella </t>
    </r>
    <r>
      <rPr>
        <sz val="10"/>
        <color rgb="FF000000"/>
        <rFont val="Times New Roman"/>
        <family val="1"/>
      </rPr>
      <t>[RHAGPO]</t>
    </r>
  </si>
  <si>
    <t>Malus</t>
  </si>
  <si>
    <r>
      <t>Cornus, Cotoneaster, Crataegus Malus, Populus</t>
    </r>
    <r>
      <rPr>
        <i/>
        <strike/>
        <sz val="10"/>
        <color rgb="FF000000"/>
        <rFont val="Times New Roman"/>
        <family val="1"/>
      </rPr>
      <t>,</t>
    </r>
    <r>
      <rPr>
        <i/>
        <sz val="10"/>
        <color rgb="FF000000"/>
        <rFont val="Times New Roman"/>
        <family val="1"/>
      </rPr>
      <t xml:space="preserve"> Prunus, Pyrus, Rosa, Ulmus</t>
    </r>
    <r>
      <rPr>
        <i/>
        <strike/>
        <sz val="10"/>
        <color rgb="FF000000"/>
        <rFont val="Times New Roman"/>
        <family val="1"/>
      </rPr>
      <t xml:space="preserve"> </t>
    </r>
  </si>
  <si>
    <t>Paraugs AR/BEZ simptomiem. Paraugs AR simptomiem - zars (-i), kam klāt ir 10-25 lapas atkarībā no lapas izmēra. Paraugs BEZ simptomiem - zars (-i), kam klāt ir 10-200 lapas atkarībā no apsekoto saimniekaugu daudzuma un to lapu izmēra. Ņemot paraugu bez simptomiem, to norāda pieteikumā parauga testēšanai (sadaļā “Bojājuma raksturs” atzīmē lodziņu “Bez pazīmēm”)</t>
  </si>
  <si>
    <r>
      <t xml:space="preserve">Aromia bungii </t>
    </r>
    <r>
      <rPr>
        <sz val="10"/>
        <color rgb="FF000000"/>
        <rFont val="Times New Roman"/>
        <family val="1"/>
      </rPr>
      <t>[AROMBU]</t>
    </r>
  </si>
  <si>
    <t>Prunus spp.</t>
  </si>
  <si>
    <t>Malus, Prunus</t>
  </si>
  <si>
    <r>
      <t xml:space="preserve">Conotrachelus nenuphar </t>
    </r>
    <r>
      <rPr>
        <sz val="10"/>
        <color rgb="FF000000"/>
        <rFont val="Times New Roman"/>
        <family val="1"/>
      </rPr>
      <t>[CONHNE]</t>
    </r>
  </si>
  <si>
    <t>Malus, Pyrus, Prunus,  Cydonia oblonga</t>
  </si>
  <si>
    <r>
      <t>Chaenomeles, Cydonia</t>
    </r>
    <r>
      <rPr>
        <i/>
        <strike/>
        <sz val="10"/>
        <color rgb="FF000000"/>
        <rFont val="Times New Roman"/>
        <family val="1"/>
      </rPr>
      <t>,</t>
    </r>
    <r>
      <rPr>
        <i/>
        <sz val="10"/>
        <color rgb="FF000000"/>
        <rFont val="Times New Roman"/>
        <family val="1"/>
      </rPr>
      <t xml:space="preserve"> Malus, Prunus, Pyrus</t>
    </r>
  </si>
  <si>
    <r>
      <t xml:space="preserve">Acrobasis pyrivorella </t>
    </r>
    <r>
      <rPr>
        <sz val="10"/>
        <color rgb="FF000000"/>
        <rFont val="Times New Roman"/>
        <family val="1"/>
      </rPr>
      <t>[NUMOPI]</t>
    </r>
  </si>
  <si>
    <t xml:space="preserve">Pyrus </t>
  </si>
  <si>
    <r>
      <t xml:space="preserve">Carposina sasakii </t>
    </r>
    <r>
      <rPr>
        <sz val="10"/>
        <color rgb="FF000000"/>
        <rFont val="Times New Roman"/>
        <family val="1"/>
      </rPr>
      <t>[CARSSA]</t>
    </r>
  </si>
  <si>
    <t xml:space="preserve">Malus, Pyrus </t>
  </si>
  <si>
    <r>
      <t xml:space="preserve">Grapholita inopinata </t>
    </r>
    <r>
      <rPr>
        <sz val="10"/>
        <color rgb="FF000000"/>
        <rFont val="Times New Roman"/>
        <family val="1"/>
      </rPr>
      <t>[CYDIIN]</t>
    </r>
  </si>
  <si>
    <r>
      <t xml:space="preserve">Grapholita packardi </t>
    </r>
    <r>
      <rPr>
        <sz val="10"/>
        <color rgb="FF000000"/>
        <rFont val="Times New Roman"/>
        <family val="1"/>
      </rPr>
      <t>[LASPPA]</t>
    </r>
  </si>
  <si>
    <r>
      <t xml:space="preserve">Grapholita prunivora </t>
    </r>
    <r>
      <rPr>
        <sz val="10"/>
        <color rgb="FF000000"/>
        <rFont val="Times New Roman"/>
        <family val="1"/>
      </rPr>
      <t>[LASPPR]</t>
    </r>
  </si>
  <si>
    <t>Malus, Prunus domestica, Vitis, Prunus persica</t>
  </si>
  <si>
    <t>Paraugam ņem augsni augu sakņu tuvumā, vairākās vietās.  Parauga lielums - 500-1500 ml, 0-30 cm dziļumā.</t>
  </si>
  <si>
    <r>
      <t xml:space="preserve">Saperda candida </t>
    </r>
    <r>
      <rPr>
        <sz val="10"/>
        <color rgb="FF000000"/>
        <rFont val="Times New Roman"/>
      </rPr>
      <t>[SAPECN]</t>
    </r>
  </si>
  <si>
    <t>Cydonia, Malus, Pyrus, Prunus, Cotoneaster</t>
  </si>
  <si>
    <t>Ņem kaitēkli kāpura vai imago attīstības stadijās</t>
  </si>
  <si>
    <t>9.12.8.</t>
  </si>
  <si>
    <t>Apsekojumi lavandu laukos</t>
  </si>
  <si>
    <r>
      <t xml:space="preserve">Xylella fastidiosa </t>
    </r>
    <r>
      <rPr>
        <b/>
        <sz val="10"/>
        <color rgb="FF000000"/>
        <rFont val="Times New Roman"/>
        <family val="1"/>
      </rPr>
      <t>[XYLEFA]</t>
    </r>
  </si>
  <si>
    <t>Lavandu lauki</t>
  </si>
  <si>
    <t>Lavandula</t>
  </si>
  <si>
    <t>01.06.2024.-15.07.2024.</t>
  </si>
  <si>
    <t>Paraugs AR/BEZ simptomiem. Paraugs sastāv no stublāja vai zariem, kam atkarībā no lapas izmēra klāt ir 25-100 lapas.</t>
  </si>
  <si>
    <t>Apsekojumi ražojošos dārzos</t>
  </si>
  <si>
    <t>9.13.1.</t>
  </si>
  <si>
    <t>Ābeļu  apsekojumi komercdārzos/ražojošos dārzos</t>
  </si>
  <si>
    <r>
      <t xml:space="preserve">Erwinia amylovora, Popillia japonica,  Anoplophora chinensis, Rhagoletis pomonella, Grapholita inopinata, Carposina sasakii, Xiphinema americanum, Xiphinema bricolense, Xiphinema intermedium, Xiphinema rivesi (populācijas, kas nav sastopamas Eiropā), Xiphinema tarjanense, </t>
    </r>
    <r>
      <rPr>
        <b/>
        <i/>
        <sz val="10"/>
        <color rgb="FF000000"/>
        <rFont val="Times New Roman"/>
        <family val="1"/>
        <charset val="186"/>
      </rPr>
      <t xml:space="preserve">Saperda candida  </t>
    </r>
  </si>
  <si>
    <t>Komercdārzs</t>
  </si>
  <si>
    <t>25.06.2024.-15.09.2024.</t>
  </si>
  <si>
    <t>Piltuvveida slazds</t>
  </si>
  <si>
    <r>
      <t xml:space="preserve">Carposina sasakii </t>
    </r>
    <r>
      <rPr>
        <sz val="10"/>
        <color rgb="FF000000"/>
        <rFont val="Times New Roman"/>
        <family val="1"/>
      </rPr>
      <t xml:space="preserve"> [CARSSA]</t>
    </r>
  </si>
  <si>
    <t>Paraugā ņem augsni augu sakņu tuvumā, vairākās vietās.Parauga lielums 500 - 1500ml, 0-30 cm dziļumā</t>
  </si>
  <si>
    <t>9.13.2.</t>
  </si>
  <si>
    <t>Bumbieru apsekojumi komercdārzos/ražojošos dārzos</t>
  </si>
  <si>
    <t>Erwinia amylovora, Anoplophora chinensis, Carposina sasakii, Acrobasis pyrivorella</t>
  </si>
  <si>
    <t>Pyrus</t>
  </si>
  <si>
    <r>
      <t>Carposina sasakii</t>
    </r>
    <r>
      <rPr>
        <sz val="10"/>
        <color rgb="FF000000"/>
        <rFont val="Times New Roman"/>
        <family val="1"/>
      </rPr>
      <t xml:space="preserve"> [CARSSA]</t>
    </r>
  </si>
  <si>
    <r>
      <t>Acrobasis pyrivorella</t>
    </r>
    <r>
      <rPr>
        <sz val="10"/>
        <color rgb="FF000000"/>
        <rFont val="Times New Roman"/>
        <family val="1"/>
      </rPr>
      <t xml:space="preserve"> [NUMOPI]</t>
    </r>
  </si>
  <si>
    <t>9.13.3.</t>
  </si>
  <si>
    <t>Plūmju apsekojumi ražojošajos dārzos</t>
  </si>
  <si>
    <t>Aromia bungi, Xylella fastidiosa, Anoplophora chinensis, Popillia japonica, Conotrachelus nenuphar</t>
  </si>
  <si>
    <t>15.05.2024.- 15.09.2024.</t>
  </si>
  <si>
    <r>
      <t>Conotrachelus nenuphar</t>
    </r>
    <r>
      <rPr>
        <sz val="10"/>
        <color rgb="FF000000"/>
        <rFont val="Times New Roman"/>
        <family val="1"/>
      </rPr>
      <t xml:space="preserve"> [CONHNE]</t>
    </r>
  </si>
  <si>
    <t>9.13.4.</t>
  </si>
  <si>
    <t>Vīnogulāju apsekojumi ražojošajos stādījumos</t>
  </si>
  <si>
    <r>
      <t>Xylella fastidiosa</t>
    </r>
    <r>
      <rPr>
        <b/>
        <sz val="10"/>
        <color rgb="FF000000"/>
        <rFont val="Times New Roman"/>
      </rPr>
      <t>, Peach rosette mosaic virus</t>
    </r>
  </si>
  <si>
    <t>01.06.2024.- 15.09.2024.</t>
  </si>
  <si>
    <t>Peach rosette mosaic virus [PRMV00]</t>
  </si>
  <si>
    <t>Paraugs AR/BEZ simptomiem. Viens paraugs 5 lapas.</t>
  </si>
  <si>
    <t>9.13.5.</t>
  </si>
  <si>
    <t>Dzērveņu un krūmmeleņu apsekojumi ražojošajos stādījumos</t>
  </si>
  <si>
    <t>Xylella fastidiosa</t>
  </si>
  <si>
    <t>Ražojošs stādījums</t>
  </si>
  <si>
    <t>Vaccinium</t>
  </si>
  <si>
    <t>01.06.2024.- 15.10.2024.</t>
  </si>
  <si>
    <r>
      <t>Vaccinium</t>
    </r>
    <r>
      <rPr>
        <i/>
        <strike/>
        <sz val="10"/>
        <color rgb="FF000000"/>
        <rFont val="Times New Roman"/>
        <family val="1"/>
      </rPr>
      <t xml:space="preserve"> </t>
    </r>
  </si>
  <si>
    <t xml:space="preserve">Skujkoku apsekojumi </t>
  </si>
  <si>
    <t>9.14.1.</t>
  </si>
  <si>
    <t>Priežu apsekojumi mežaudzēs</t>
  </si>
  <si>
    <t>Dendrolimus sibiricus,  Polygraphus proximus, Bursaphelenchus xylophilus</t>
  </si>
  <si>
    <r>
      <t>Pinus</t>
    </r>
    <r>
      <rPr>
        <sz val="10"/>
        <color rgb="FF000000"/>
        <rFont val="Times New Roman"/>
        <family val="1"/>
      </rPr>
      <t xml:space="preserve"> mežs</t>
    </r>
  </si>
  <si>
    <t xml:space="preserve">01.05.2024.- 31.10.2024. </t>
  </si>
  <si>
    <r>
      <t xml:space="preserve">Bursaphelenchus xylophilus </t>
    </r>
    <r>
      <rPr>
        <sz val="10"/>
        <color rgb="FF000000"/>
        <rFont val="Times New Roman"/>
        <family val="1"/>
      </rPr>
      <t>[BURSXY]</t>
    </r>
  </si>
  <si>
    <t>9.14.2.</t>
  </si>
  <si>
    <t>Priežu apsekojumi riska zonās</t>
  </si>
  <si>
    <t>Dendrolimus sibiricus, Polygraphus proximus, Bursaphelenchus xylophilus</t>
  </si>
  <si>
    <t>Delta slazdi</t>
  </si>
  <si>
    <r>
      <t>Polygraphus proximus</t>
    </r>
    <r>
      <rPr>
        <sz val="10"/>
        <color rgb="FF000000"/>
        <rFont val="Times New Roman"/>
        <family val="1"/>
      </rPr>
      <t xml:space="preserve"> [POLGPR]</t>
    </r>
  </si>
  <si>
    <t>9.14.3.</t>
  </si>
  <si>
    <t>Priežu apsekojumi cirsmās</t>
  </si>
  <si>
    <r>
      <t xml:space="preserve">Pinus </t>
    </r>
    <r>
      <rPr>
        <sz val="10"/>
        <color rgb="FF000000"/>
        <rFont val="Times New Roman"/>
        <family val="1"/>
      </rPr>
      <t>mežs</t>
    </r>
  </si>
  <si>
    <t>9.14.4.</t>
  </si>
  <si>
    <t>Priežu sēklu pārbaude</t>
  </si>
  <si>
    <r>
      <t xml:space="preserve">Fusarium circinatum </t>
    </r>
    <r>
      <rPr>
        <b/>
        <sz val="10"/>
        <color rgb="FF000000"/>
        <rFont val="Times New Roman"/>
        <family val="1"/>
        <charset val="186"/>
      </rPr>
      <t>[GIBBCI]</t>
    </r>
  </si>
  <si>
    <t>Sēklu parauga lielums – vismaz 400 sēklas.</t>
  </si>
  <si>
    <t>Dārzeņu apsekojumi</t>
  </si>
  <si>
    <t>9.15.1.</t>
  </si>
  <si>
    <t>Tomātu apsekojumi ražojošos stādījumos</t>
  </si>
  <si>
    <r>
      <t xml:space="preserve">Tomato leaf curl New Delhi virus, </t>
    </r>
    <r>
      <rPr>
        <b/>
        <i/>
        <sz val="10"/>
        <color rgb="FF000000"/>
        <rFont val="Times New Roman"/>
      </rPr>
      <t xml:space="preserve">Bactericera cockerelli, </t>
    </r>
    <r>
      <rPr>
        <b/>
        <sz val="10"/>
        <color rgb="FF000000"/>
        <rFont val="Times New Roman"/>
      </rPr>
      <t>Tomato brown rugose fruit virus, Begomoviruses, Cowpea mild mottle virus</t>
    </r>
  </si>
  <si>
    <t>15.04.2024.- 30.10.2024.</t>
  </si>
  <si>
    <t>līmes vairogs</t>
  </si>
  <si>
    <t>Bactericera cockerelli [PARZCO]</t>
  </si>
  <si>
    <t xml:space="preserve">Līmes vairogus iekar virs augiem un noņem pēc 6-8 nedēļām. Līmes vairogu noņemot, to saloka ar līmi uz iekšpusi. </t>
  </si>
  <si>
    <t>Paraugs AR/BEZ simptomiem. Paraugam ņem jaunās lapas. Viens paraugs - 5 tomātu lapas.</t>
  </si>
  <si>
    <r>
      <t xml:space="preserve">Cowpea mild mottle virus </t>
    </r>
    <r>
      <rPr>
        <sz val="10"/>
        <color rgb="FF000000"/>
        <rFont val="Times New Roman"/>
        <family val="1"/>
      </rPr>
      <t>[CPMMV0]</t>
    </r>
  </si>
  <si>
    <t>Paraugam ņem augu lapas - 5 lapas ar vai bez simptomiem</t>
  </si>
  <si>
    <t>Apsekojumi kartupeļiem</t>
  </si>
  <si>
    <t>9.16.1.</t>
  </si>
  <si>
    <r>
      <t xml:space="preserve">Pārbaudes </t>
    </r>
    <r>
      <rPr>
        <b/>
        <i/>
        <sz val="10"/>
        <color rgb="FF000000"/>
        <rFont val="Times New Roman"/>
        <family val="1"/>
      </rPr>
      <t>Globodera rostochiensis</t>
    </r>
    <r>
      <rPr>
        <b/>
        <sz val="10"/>
        <color rgb="FF000000"/>
        <rFont val="Times New Roman"/>
        <family val="1"/>
      </rPr>
      <t xml:space="preserve"> un </t>
    </r>
    <r>
      <rPr>
        <b/>
        <i/>
        <sz val="10"/>
        <color rgb="FF000000"/>
        <rFont val="Times New Roman"/>
        <family val="1"/>
      </rPr>
      <t>Globodera pallida</t>
    </r>
    <r>
      <rPr>
        <b/>
        <sz val="10"/>
        <color rgb="FF000000"/>
        <rFont val="Times New Roman"/>
        <family val="1"/>
      </rPr>
      <t xml:space="preserve"> izplatības noteikšanai pārtikas kartupeļu saimniecībās</t>
    </r>
  </si>
  <si>
    <t>9.16.2.</t>
  </si>
  <si>
    <t>Pārtikas kartupeļu pārbaudes</t>
  </si>
  <si>
    <t>15.08.2024. - 31.12.2024.</t>
  </si>
  <si>
    <t>1 paraugs - 200 bumbuļi (skat. 16.12.2013. instrukciju Nr.29).</t>
  </si>
  <si>
    <t>9.16.3.</t>
  </si>
  <si>
    <t xml:space="preserve">Pārtikas kartupeļu pārbaudes nereģistrētajās saimniecībās </t>
  </si>
  <si>
    <r>
      <t xml:space="preserve">Clavibacter sepedonicus </t>
    </r>
    <r>
      <rPr>
        <sz val="10"/>
        <color rgb="FF000000"/>
        <rFont val="Times New Roman"/>
        <family val="1"/>
      </rPr>
      <t>[CORBSE]</t>
    </r>
    <r>
      <rPr>
        <i/>
        <sz val="10"/>
        <color rgb="FF000000"/>
        <rFont val="Times New Roman"/>
        <family val="1"/>
      </rPr>
      <t xml:space="preserve">, Ralstonia solanacearum </t>
    </r>
    <r>
      <rPr>
        <sz val="10"/>
        <color rgb="FF000000"/>
        <rFont val="Times New Roman"/>
        <family val="1"/>
      </rPr>
      <t>[RALSSL]</t>
    </r>
    <r>
      <rPr>
        <i/>
        <sz val="10"/>
        <color rgb="FF000000"/>
        <rFont val="Times New Roman"/>
        <family val="1"/>
      </rPr>
      <t xml:space="preserve">, Meloidogyne chitwoodi </t>
    </r>
    <r>
      <rPr>
        <sz val="10"/>
        <color rgb="FF000000"/>
        <rFont val="Times New Roman"/>
        <family val="1"/>
      </rPr>
      <t>[MELGCH],</t>
    </r>
    <r>
      <rPr>
        <i/>
        <sz val="10"/>
        <color rgb="FF000000"/>
        <rFont val="Times New Roman"/>
        <family val="1"/>
      </rPr>
      <t xml:space="preserve"> Meloidogyne fallax </t>
    </r>
    <r>
      <rPr>
        <sz val="10"/>
        <color rgb="FF000000"/>
        <rFont val="Times New Roman"/>
        <family val="1"/>
      </rPr>
      <t>[MELGFA],</t>
    </r>
    <r>
      <rPr>
        <i/>
        <sz val="10"/>
        <color rgb="FF000000"/>
        <rFont val="Times New Roman"/>
        <family val="1"/>
      </rPr>
      <t xml:space="preserve"> Synchytrium endobioticum </t>
    </r>
    <r>
      <rPr>
        <sz val="10"/>
        <color rgb="FF000000"/>
        <rFont val="Times New Roman"/>
        <family val="1"/>
      </rPr>
      <t>[SYNCEN],</t>
    </r>
    <r>
      <rPr>
        <i/>
        <sz val="10"/>
        <color rgb="FF000000"/>
        <rFont val="Times New Roman"/>
        <family val="1"/>
      </rPr>
      <t xml:space="preserve"> Epitrix sp.</t>
    </r>
    <r>
      <rPr>
        <sz val="10"/>
        <color rgb="FF000000"/>
        <rFont val="Times New Roman"/>
        <family val="1"/>
      </rPr>
      <t xml:space="preserve"> [EPIXSP]</t>
    </r>
  </si>
  <si>
    <t>15.08.2024.-31.12.2024.</t>
  </si>
  <si>
    <r>
      <t>Erwinia amylovora</t>
    </r>
    <r>
      <rPr>
        <b/>
        <sz val="10"/>
        <color rgb="FF000000"/>
        <rFont val="Times New Roman"/>
        <family val="1"/>
      </rPr>
      <t xml:space="preserve"> [ERWIAM]</t>
    </r>
    <r>
      <rPr>
        <b/>
        <i/>
        <sz val="10"/>
        <color rgb="FF000000"/>
        <rFont val="Times New Roman"/>
        <family val="1"/>
      </rPr>
      <t>,  RNKO: Phytophthora ramorum (izolāti, kas sastopami ES) [PHYTRA] Xylella fastidiosa [XYLEFA],</t>
    </r>
  </si>
  <si>
    <t>15.06.2024.-
01.08. 2024.</t>
  </si>
  <si>
    <t>Paraugs AR simptomiem. Viens paraugs – trīs augi ar simptomiem (jaunās un līdz galam neizplaukušās lapas kļūst dzeltenas un deformējas – lapas, kāti, stublāju apakšējās daļas ar kaitēkli).</t>
  </si>
  <si>
    <r>
      <t xml:space="preserve">Paraugs AR simptomiem. Ņem augsni, kas apkārt augu saknēm augiem ar </t>
    </r>
    <r>
      <rPr>
        <i/>
        <sz val="10"/>
        <color rgb="FF000000"/>
        <rFont val="Times New Roman"/>
      </rPr>
      <t xml:space="preserve"> Meloidogyne hapla</t>
    </r>
    <r>
      <rPr>
        <sz val="10"/>
        <color rgb="FF000000"/>
        <rFont val="Times New Roman"/>
      </rPr>
      <t xml:space="preserve"> un </t>
    </r>
    <r>
      <rPr>
        <i/>
        <sz val="10"/>
        <color rgb="FF000000"/>
        <rFont val="Times New Roman"/>
      </rPr>
      <t>Aphelenchoides</t>
    </r>
    <r>
      <rPr>
        <sz val="10"/>
        <color rgb="FF000000"/>
        <rFont val="Times New Roman"/>
      </rPr>
      <t xml:space="preserve"> spp.  un  </t>
    </r>
    <r>
      <rPr>
        <i/>
        <sz val="10"/>
        <color rgb="FF000000"/>
        <rFont val="Times New Roman"/>
      </rPr>
      <t xml:space="preserve">Ditylenchus dipsaci </t>
    </r>
    <r>
      <rPr>
        <sz val="10"/>
        <color rgb="FF000000"/>
        <rFont val="Times New Roman"/>
      </rPr>
      <t xml:space="preserve"> simptomiem. Viens paraugs 0.5l.  </t>
    </r>
  </si>
  <si>
    <t>16.08.2024.-31.10.2024. 
un 
01.03.2024.-15.05.2024.</t>
  </si>
  <si>
    <t>01.01.2024.-30.04.2024. 
un 
01.10.2024.- 31.12.2024.</t>
  </si>
  <si>
    <t>01.01.2024.-30.04.2024. 
un
01.10.2024.- 31.12.2024.</t>
  </si>
  <si>
    <t>01.07.2024.-30.10.2024. 
(ja ir vajadzība, sēklas var testēt visu gadu)</t>
  </si>
  <si>
    <t>01.01.2024.-01.06.2024. 
un 
01.09.2024.-31.12.2024.</t>
  </si>
  <si>
    <t>01.05.2024.- 30.09.2024.</t>
  </si>
  <si>
    <r>
      <t xml:space="preserve">Anoplophora chinensis </t>
    </r>
    <r>
      <rPr>
        <b/>
        <sz val="10"/>
        <color rgb="FF000000"/>
        <rFont val="Times New Roman"/>
        <family val="1"/>
      </rPr>
      <t xml:space="preserve">[ANOLCN], </t>
    </r>
    <r>
      <rPr>
        <b/>
        <i/>
        <sz val="10"/>
        <color rgb="FF000000"/>
        <rFont val="Times New Roman"/>
        <family val="1"/>
      </rPr>
      <t>Anoplophora glabripennis [ANOLGL]</t>
    </r>
  </si>
  <si>
    <r>
      <t xml:space="preserve">Clavibacter sepedonicus </t>
    </r>
    <r>
      <rPr>
        <b/>
        <sz val="10"/>
        <color rgb="FF000000"/>
        <rFont val="Times New Roman"/>
        <family val="1"/>
      </rPr>
      <t xml:space="preserve">[CORBSE], </t>
    </r>
    <r>
      <rPr>
        <b/>
        <i/>
        <sz val="10"/>
        <color rgb="FF000000"/>
        <rFont val="Times New Roman"/>
        <family val="1"/>
      </rPr>
      <t xml:space="preserve">Ralstonia solanacearum </t>
    </r>
    <r>
      <rPr>
        <b/>
        <sz val="10"/>
        <color rgb="FF000000"/>
        <rFont val="Times New Roman"/>
        <family val="1"/>
      </rPr>
      <t>[RALSSL],</t>
    </r>
    <r>
      <rPr>
        <b/>
        <i/>
        <sz val="10"/>
        <color rgb="FF000000"/>
        <rFont val="Times New Roman"/>
        <family val="1"/>
      </rPr>
      <t xml:space="preserve"> Meloidogyne chitwoodi [MELGCH], Meloidogyne fallax [MELGFA], Synchytrium endobioticum [SYNCEN], Epitrix sp. [EPIXSP], Globodera pallida [HETDPA], Globodera rostochiensis [HETDRO]</t>
    </r>
  </si>
  <si>
    <t>01.01.2024. - 15.06.2024. 
un 
01.10.2024. - 31.12.2024.</t>
  </si>
  <si>
    <r>
      <t xml:space="preserve">Clavibacter  sepedonicus </t>
    </r>
    <r>
      <rPr>
        <b/>
        <sz val="10"/>
        <color rgb="FF000000"/>
        <rFont val="Times New Roman"/>
        <family val="1"/>
      </rPr>
      <t xml:space="preserve">[CORBSE], </t>
    </r>
    <r>
      <rPr>
        <b/>
        <i/>
        <sz val="10"/>
        <color rgb="FF000000"/>
        <rFont val="Times New Roman"/>
        <family val="1"/>
      </rPr>
      <t>Ralstonia solanacearum [RALSSL], Meloidogyne chitwoodi [MELGCH], Meloidogyne fallax [MELGFA], Synchytrium endobioticum [SYNCEN], Epitrix sp. [EPIXSP], Globodera pallida [HETDPA], Globodera rostochiensis [HETDRO]</t>
    </r>
  </si>
  <si>
    <t>25.06.2024.-15.09.2024., ja vid.temp.&gt; +15°C</t>
  </si>
  <si>
    <t>15.05.2024.-15.09.2024., ja vid.temp.&gt; +15°C</t>
  </si>
  <si>
    <r>
      <t xml:space="preserve">Exomala orientalis  </t>
    </r>
    <r>
      <rPr>
        <sz val="10"/>
        <color rgb="FF000000"/>
        <rFont val="Times New Roman"/>
        <family val="1"/>
        <charset val="186"/>
      </rPr>
      <t xml:space="preserve">[ANMLOR] </t>
    </r>
  </si>
  <si>
    <r>
      <t xml:space="preserve">Diabrotica barberi  </t>
    </r>
    <r>
      <rPr>
        <sz val="10"/>
        <color rgb="FF000000"/>
        <rFont val="Times New Roman"/>
        <family val="1"/>
        <charset val="186"/>
      </rPr>
      <t xml:space="preserve">[DIABLO] </t>
    </r>
  </si>
  <si>
    <r>
      <t xml:space="preserve">Diabrotica undecimpunctata howardi </t>
    </r>
    <r>
      <rPr>
        <sz val="10"/>
        <color rgb="FF000000"/>
        <rFont val="Times New Roman"/>
        <family val="1"/>
        <charset val="186"/>
      </rPr>
      <t xml:space="preserve">[DIABUH] </t>
    </r>
  </si>
  <si>
    <r>
      <t xml:space="preserve">Diabrotica undecimpunctata undecimpunctata </t>
    </r>
    <r>
      <rPr>
        <sz val="10"/>
        <color rgb="FF000000"/>
        <rFont val="Times New Roman"/>
        <family val="1"/>
        <charset val="186"/>
      </rPr>
      <t xml:space="preserve">[DIABVZ] </t>
    </r>
  </si>
  <si>
    <r>
      <t xml:space="preserve">Diabrotica virgifera zeae Krysan &amp; Smith </t>
    </r>
    <r>
      <rPr>
        <sz val="10"/>
        <color rgb="FF000000"/>
        <rFont val="Times New Roman"/>
        <family val="1"/>
        <charset val="186"/>
      </rPr>
      <t xml:space="preserve">[DIABVZ] </t>
    </r>
  </si>
  <si>
    <t>01.06.2024.-15.09.2024., ja vid.temp.&gt; +15°C</t>
  </si>
  <si>
    <r>
      <t xml:space="preserve">Clavibacter  sepedonicus </t>
    </r>
    <r>
      <rPr>
        <b/>
        <sz val="10"/>
        <color rgb="FF000000"/>
        <rFont val="Times New Roman"/>
        <family val="1"/>
      </rPr>
      <t>[CORBSE],</t>
    </r>
    <r>
      <rPr>
        <b/>
        <i/>
        <sz val="10"/>
        <color rgb="FF000000"/>
        <rFont val="Times New Roman"/>
        <family val="1"/>
      </rPr>
      <t xml:space="preserve"> Ralstonia solanacearum [RALSSL], Epitrix sp. [EPIXSP]</t>
    </r>
  </si>
  <si>
    <r>
      <t>Clavibacter  sepedonicus</t>
    </r>
    <r>
      <rPr>
        <b/>
        <sz val="10"/>
        <color rgb="FF000000"/>
        <rFont val="Times New Roman"/>
        <family val="1"/>
      </rPr>
      <t xml:space="preserve"> [CORBSE]</t>
    </r>
    <r>
      <rPr>
        <b/>
        <i/>
        <sz val="10"/>
        <color rgb="FF000000"/>
        <rFont val="Times New Roman"/>
        <family val="1"/>
      </rPr>
      <t>, Ralstonia solanacearum [RALSSL], Epitrix sp. [EPIXSP]</t>
    </r>
  </si>
  <si>
    <t>01.03.2024.- 31.07.2024. 
un 
15.08.2024.- 31.12.2024.</t>
  </si>
  <si>
    <t>25.06.2024.-15.09.2024.,  ja vid.temp.&gt; +15°C</t>
  </si>
  <si>
    <t>01.05.2024.- 20.06.2024.</t>
  </si>
  <si>
    <r>
      <t xml:space="preserve">Xylella fastidiosa </t>
    </r>
    <r>
      <rPr>
        <b/>
        <sz val="10"/>
        <color rgb="FF000000"/>
        <rFont val="Times New Roman"/>
        <family val="1"/>
      </rPr>
      <t>[XYLEFA]</t>
    </r>
    <r>
      <rPr>
        <b/>
        <i/>
        <sz val="10"/>
        <color rgb="FF000000"/>
        <rFont val="Times New Roman"/>
        <family val="1"/>
      </rPr>
      <t>, Erwinia amylovora [ERWIAM], RNKO: Phytophthora ramorum (izolāti, kas sastopami ES) [PHYTRA]</t>
    </r>
  </si>
  <si>
    <r>
      <t xml:space="preserve">Sphaerulina musiva </t>
    </r>
    <r>
      <rPr>
        <sz val="10"/>
        <color rgb="FF000000"/>
        <rFont val="Times New Roman"/>
        <family val="1"/>
        <charset val="186"/>
      </rPr>
      <t xml:space="preserve">[MYCOPP] </t>
    </r>
  </si>
  <si>
    <t>Pinus, Abies, Larix, Picea, Pseudotsuga, Tsuga, Cedrus</t>
  </si>
  <si>
    <t>15.05.2024.-15.09.2024.,  ja vid.temp.&gt; +15°C</t>
  </si>
  <si>
    <t>15.05.2024.-15.09.2024,,  ja vid.temp.&gt; +15°C</t>
  </si>
  <si>
    <r>
      <t xml:space="preserve">Xiphinema americanum </t>
    </r>
    <r>
      <rPr>
        <sz val="10"/>
        <color rgb="FF000000"/>
        <rFont val="Times New Roman"/>
        <family val="1"/>
      </rPr>
      <t>[XIPHAA]</t>
    </r>
    <r>
      <rPr>
        <i/>
        <sz val="10"/>
        <color rgb="FF000000"/>
        <rFont val="Times New Roman"/>
        <family val="1"/>
      </rPr>
      <t>, Xiphinema bricolense [XIPHBC], Xiphinema intermedium [XIPHIM], Xiphinema rivesi (populācijas, kas nav sastopamas Eiropā) [XIPHRI], Xiphinema tarjanense [XIPHTA]</t>
    </r>
  </si>
  <si>
    <t>25.06.2024.-15.09.2024,  ja vid.temp.&gt; +15°C</t>
  </si>
  <si>
    <r>
      <t xml:space="preserve">Clavibacter sepedonicus </t>
    </r>
    <r>
      <rPr>
        <sz val="10"/>
        <color rgb="FF000000"/>
        <rFont val="Times New Roman"/>
        <family val="1"/>
      </rPr>
      <t>[CORBSE]</t>
    </r>
    <r>
      <rPr>
        <i/>
        <sz val="10"/>
        <color rgb="FF000000"/>
        <rFont val="Times New Roman"/>
        <family val="1"/>
      </rPr>
      <t xml:space="preserve">, Ralstonia solanacearum </t>
    </r>
    <r>
      <rPr>
        <sz val="10"/>
        <color rgb="FF000000"/>
        <rFont val="Times New Roman"/>
        <family val="1"/>
      </rPr>
      <t>[RALSSL], Meloidogyne chitwoodi [MELGCH], Meloidogyne fallax [MELGFA], Synchytrium endobioticum [SYNCEN], Epitrix sp. [EPIXSP]</t>
    </r>
  </si>
  <si>
    <t>Augļkoku un ogulāju pavairošanas materiāla stādaudzētavu pārbaudes</t>
  </si>
  <si>
    <r>
      <t>01.06.2024.-</t>
    </r>
    <r>
      <rPr>
        <sz val="10"/>
        <color rgb="FFFF0000"/>
        <rFont val="Times New Roman"/>
        <family val="1"/>
        <charset val="186"/>
      </rPr>
      <t>31.08.2024.</t>
    </r>
  </si>
  <si>
    <r>
      <t>Erwinia amylovora</t>
    </r>
    <r>
      <rPr>
        <b/>
        <sz val="10"/>
        <color rgb="FF000000"/>
        <rFont val="Times New Roman"/>
        <family val="1"/>
      </rPr>
      <t xml:space="preserve"> pārbaudes krūmcidoniju  komercdārzos</t>
    </r>
    <r>
      <rPr>
        <b/>
        <sz val="10"/>
        <color rgb="FF000000"/>
        <rFont val="Times New Roman"/>
        <family val="1"/>
        <charset val="186"/>
      </rPr>
      <t>/ražojošos dārzos</t>
    </r>
  </si>
  <si>
    <t>Apsekojumi sojas laukos</t>
  </si>
  <si>
    <t>Pārbaudes siltumnīcās, kuras audzē dārzeņu stādus, viengadīgās un daudzgadīgās puķes</t>
  </si>
  <si>
    <t>9.10.1.</t>
  </si>
  <si>
    <t>9.10.3.</t>
  </si>
  <si>
    <r>
      <t xml:space="preserve">Paraugs AR simptomiem.Paraugus ņem ziedēšanas laikā. Viens paraugs uz visiem organismiem– 5-7 augi ar minēto organismu simptomiem (kropli, neražojoši ceri, uzbiezinātas lapas, paresnināti lapu un ziedu kāti, kropli ziedi un ogas; cera centrā veidojums, līdzīgs ziedkāposta galviņai), sakņu kamolus, nenokratot no tiem augsni, ievieto polietilēna maisā (saknēm jābūt mitrām) un sasien pie sakņu kakliem. Visus augus ievieto otrā polietilēna maisā un maisu aizsien. Papildus ap augiem ar simptomiem  ņem augsnes paraugu </t>
    </r>
    <r>
      <rPr>
        <i/>
        <sz val="10"/>
        <color rgb="FF000000"/>
        <rFont val="Times New Roman"/>
      </rPr>
      <t xml:space="preserve">Meloidogyne hapla </t>
    </r>
    <r>
      <rPr>
        <sz val="10"/>
        <color rgb="FF000000"/>
        <rFont val="Times New Roman"/>
      </rPr>
      <t xml:space="preserve">noteikšanai - skat.zemāk     </t>
    </r>
  </si>
  <si>
    <r>
      <t xml:space="preserve">RNKO: </t>
    </r>
    <r>
      <rPr>
        <i/>
        <sz val="10"/>
        <rFont val="Times New Roman"/>
        <family val="1"/>
      </rPr>
      <t xml:space="preserve">Phytophthora ramorum  </t>
    </r>
    <r>
      <rPr>
        <sz val="10"/>
        <rFont val="Times New Roman"/>
        <family val="1"/>
      </rPr>
      <t>(izolāti, kas ir sastopami ES)</t>
    </r>
    <r>
      <rPr>
        <i/>
        <sz val="10"/>
        <rFont val="Times New Roman"/>
        <family val="1"/>
      </rPr>
      <t xml:space="preserve"> </t>
    </r>
    <r>
      <rPr>
        <sz val="10"/>
        <rFont val="Times New Roman"/>
        <family val="1"/>
      </rPr>
      <t>[PHYTRA]</t>
    </r>
    <r>
      <rPr>
        <i/>
        <sz val="10"/>
        <rFont val="Times New Roman"/>
        <family val="1"/>
      </rPr>
      <t xml:space="preserve"> </t>
    </r>
  </si>
  <si>
    <t>9.8.8.</t>
  </si>
  <si>
    <t>Kartupeļu pārbaudes sertifikācijas procesam</t>
  </si>
  <si>
    <t>16.08.2024.-31.10.2024. 
un 
01.03.2024.-15.05.2024. Smiltsērkšķiem, aronijām, sausseržiem u.c., kam nepieciešama tikai viena pārbaude no 15.05 līdz 15.08.</t>
  </si>
  <si>
    <r>
      <t>RNKO</t>
    </r>
    <r>
      <rPr>
        <i/>
        <sz val="10"/>
        <color rgb="FF000000"/>
        <rFont val="Times New Roman"/>
      </rPr>
      <t xml:space="preserve">: Aphelenchoides blastophthorus </t>
    </r>
    <r>
      <rPr>
        <sz val="10"/>
        <color rgb="FF000000"/>
        <rFont val="Times New Roman"/>
      </rPr>
      <t>[APLOBL]</t>
    </r>
    <r>
      <rPr>
        <i/>
        <sz val="10"/>
        <color rgb="FF000000"/>
        <rFont val="Times New Roman"/>
      </rPr>
      <t xml:space="preserve">, A.fragariae </t>
    </r>
    <r>
      <rPr>
        <sz val="10"/>
        <color rgb="FF000000"/>
        <rFont val="Times New Roman"/>
      </rPr>
      <t>[APLOFR]</t>
    </r>
    <r>
      <rPr>
        <i/>
        <sz val="10"/>
        <color rgb="FF000000"/>
        <rFont val="Times New Roman"/>
      </rPr>
      <t xml:space="preserve">,                                                                                                                    A.ritzemabosi </t>
    </r>
    <r>
      <rPr>
        <sz val="10"/>
        <color rgb="FF000000"/>
        <rFont val="Times New Roman"/>
      </rPr>
      <t>[APLORI]</t>
    </r>
    <r>
      <rPr>
        <i/>
        <sz val="10"/>
        <color rgb="FF000000"/>
        <rFont val="Times New Roman"/>
      </rPr>
      <t>,</t>
    </r>
    <r>
      <rPr>
        <sz val="10"/>
        <color rgb="FF000000"/>
        <rFont val="Times New Roman"/>
      </rPr>
      <t xml:space="preserve"> A.besseyi [APLOBE];                                             Ditylenchus dipsaci [DITYDI] </t>
    </r>
  </si>
  <si>
    <t>Uzdevums</t>
  </si>
  <si>
    <t>Atbildīgais</t>
  </si>
  <si>
    <t>Sasniedzamais rezultāts/rādītājs</t>
  </si>
  <si>
    <t>Nodrošināta sēklu un augu šķirņu aprites uzraudzība un kontrole</t>
  </si>
  <si>
    <t>Nodrošināta uz klientu orientēta pakalpojumu sniegšana sēklu aprites jomā, ievērojot normatīvo aktu prasības</t>
  </si>
  <si>
    <t>8.1.1.</t>
  </si>
  <si>
    <t>Sēklaudzēšanas lauku apskašu veikšana</t>
  </si>
  <si>
    <t>L.Jaunzeme, 
reģionālo nodaļu vadītāji</t>
  </si>
  <si>
    <t>līdz 31.12.2024.</t>
  </si>
  <si>
    <t>ha</t>
  </si>
  <si>
    <t>Lēmumi</t>
  </si>
  <si>
    <t>8.1.2.</t>
  </si>
  <si>
    <r>
      <t>Sēklu paraugu ņemšana no sertifikācijai paredzētajām partijām</t>
    </r>
    <r>
      <rPr>
        <sz val="10"/>
        <rFont val="Times New Roman"/>
        <family val="1"/>
      </rPr>
      <t xml:space="preserve"> (ieskaitot saglabājamās šķirnes, populācijas, ISTA)</t>
    </r>
  </si>
  <si>
    <t>Paraugi</t>
  </si>
  <si>
    <t xml:space="preserve">8.1.3. </t>
  </si>
  <si>
    <r>
      <t xml:space="preserve">Sēklu paraugu ņemšana sēklu partiju atkārtotai parbaudei  tirdzniecības gadījumā </t>
    </r>
    <r>
      <rPr>
        <sz val="10"/>
        <rFont val="Times New Roman"/>
        <family val="1"/>
      </rPr>
      <t xml:space="preserve">(gan Latvijas, gan citu valstu izcelsmes partijām)  </t>
    </r>
  </si>
  <si>
    <t xml:space="preserve">8.1.4. </t>
  </si>
  <si>
    <r>
      <t xml:space="preserve">Laboratoriskā sēklu kvalitātes novērtēšana </t>
    </r>
    <r>
      <rPr>
        <sz val="10"/>
        <rFont val="Times New Roman"/>
        <family val="1"/>
      </rPr>
      <t>(sertifikācijai paredzētajām partijām (ieskaitot saglabājamās šķirnes, populācijas); partijām, kam veikta atkārtota pārbaude tirdzniecības gadījumā (gan Latvijas, gan citu valstu izcelsmes); pēc pasūtītāja pieprasījuma)</t>
    </r>
  </si>
  <si>
    <t>Rīga (NSKL)</t>
  </si>
  <si>
    <t>Zemgale (Bauskas laboratorija)</t>
  </si>
  <si>
    <t xml:space="preserve">Kurzeme </t>
  </si>
  <si>
    <t>Vidzeme (Valmieras laboratorija)</t>
  </si>
  <si>
    <t>8.1.5.</t>
  </si>
  <si>
    <t>Sēklas kartupeļu paraugu ņemšana, kvalitātes novērtēšana un lēmumu par sēklu kvalitātes atbilstību sēklaudzēšanas un sēklu tirdzniecības noteikumos paredzētajām sēklu kategorijas prasībām pieņemšana</t>
  </si>
  <si>
    <t>Reģionālo nodaļu vadītāji</t>
  </si>
  <si>
    <t>8.1.6.</t>
  </si>
  <si>
    <r>
      <t xml:space="preserve">Sēklu aprites uzraudzība </t>
    </r>
    <r>
      <rPr>
        <sz val="10"/>
        <rFont val="Times New Roman"/>
        <family val="1"/>
      </rPr>
      <t>(operatīvās pārbaudes)</t>
    </r>
  </si>
  <si>
    <t>Reģionālo nodaļu 
vadītāji</t>
  </si>
  <si>
    <t>Pārbaudes</t>
  </si>
  <si>
    <t>8.1.7.</t>
  </si>
  <si>
    <t>Nelielo ES sēklu saiņojumu saiņotāju un lopbarības augu maisījumu sagatavotāju darbības uzraudzība</t>
  </si>
  <si>
    <t>Reģionālo nodaļu
 vadītāji</t>
  </si>
  <si>
    <t>līdz 30.11.2024.</t>
  </si>
  <si>
    <t>Kaņepju THC satura monitorings</t>
  </si>
  <si>
    <t xml:space="preserve">8.2.1. </t>
  </si>
  <si>
    <t>līdz 01.10.2024.</t>
  </si>
  <si>
    <t>Bioloģiskās daudzveidības nodrošināšana, tai skaitā, ģenētiski modificēto organismu (ĢMO) nenonākšana apkārtējā vidē (ĢMO uzraudzība)</t>
  </si>
  <si>
    <t xml:space="preserve">8.3.1. </t>
  </si>
  <si>
    <t xml:space="preserve"> ĢMO uzraudzības nodrošināšana</t>
  </si>
  <si>
    <t>Direktore</t>
  </si>
  <si>
    <t>K. Lomakina</t>
  </si>
  <si>
    <t>21.02.2024. rīkojumam Nr.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</si>
</sst>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charset val="186"/>
      <scheme val="minor"/>
    </font>
    <font>
      <b/>
      <sz val="10"/>
      <color rgb="FF000000"/>
      <name val="Times New Roman"/>
      <family val="1"/>
    </font>
    <font>
      <sz val="10"/>
      <color rgb="FF000000"/>
      <name val="Times New Roman"/>
      <family val="1"/>
    </font>
    <font>
      <b/>
      <sz val="12"/>
      <color rgb="FF000000"/>
      <name val="Times New Roman"/>
      <family val="1"/>
    </font>
    <font>
      <b/>
      <sz val="11"/>
      <color rgb="FF000000"/>
      <name val="Times New Roman"/>
      <family val="1"/>
    </font>
    <font>
      <b/>
      <sz val="10"/>
      <color rgb="FF000000"/>
      <name val="Times New Roman"/>
      <family val="1"/>
      <charset val="186"/>
    </font>
    <font>
      <b/>
      <sz val="9"/>
      <color rgb="FF000000"/>
      <name val="Times New Roman"/>
      <family val="1"/>
    </font>
    <font>
      <b/>
      <u/>
      <sz val="10"/>
      <color rgb="FF000000"/>
      <name val="Times New Roman"/>
      <family val="1"/>
    </font>
    <font>
      <b/>
      <sz val="10"/>
      <color rgb="FF000000"/>
      <name val="Times New Roman"/>
    </font>
    <font>
      <u/>
      <sz val="10"/>
      <color rgb="FF000000"/>
      <name val="Times New Roman"/>
      <family val="1"/>
    </font>
    <font>
      <sz val="9"/>
      <color rgb="FF000000"/>
      <name val="Times New Roman"/>
      <family val="1"/>
    </font>
    <font>
      <i/>
      <sz val="10"/>
      <color rgb="FF000000"/>
      <name val="Times New Roman"/>
      <family val="1"/>
    </font>
    <font>
      <i/>
      <sz val="10"/>
      <color rgb="FF000000"/>
      <name val="Times New Roman"/>
    </font>
    <font>
      <sz val="10"/>
      <color rgb="FF000000"/>
      <name val="Times New Roman"/>
    </font>
    <font>
      <sz val="11"/>
      <color rgb="FF000000"/>
      <name val="Aptos Narrow"/>
      <charset val="1"/>
    </font>
    <font>
      <strike/>
      <sz val="10"/>
      <color rgb="FF000000"/>
      <name val="Times New Roman"/>
      <family val="1"/>
    </font>
    <font>
      <i/>
      <strike/>
      <sz val="10"/>
      <color rgb="FF000000"/>
      <name val="Times New Roman"/>
      <family val="1"/>
    </font>
    <font>
      <b/>
      <i/>
      <sz val="10"/>
      <color rgb="FF000000"/>
      <name val="Times New Roman"/>
      <family val="1"/>
    </font>
    <font>
      <sz val="10"/>
      <color rgb="FF000000"/>
      <name val="Times New Roman"/>
      <family val="1"/>
      <charset val="186"/>
    </font>
    <font>
      <b/>
      <i/>
      <sz val="10"/>
      <color rgb="FF000000"/>
      <name val="Times New Roman"/>
    </font>
    <font>
      <sz val="11"/>
      <color rgb="FF000000"/>
      <name val="Calibri"/>
      <family val="2"/>
      <charset val="186"/>
      <scheme val="minor"/>
    </font>
    <font>
      <i/>
      <u/>
      <sz val="10"/>
      <color rgb="FF000000"/>
      <name val="Times New Roman"/>
      <family val="1"/>
    </font>
    <font>
      <u/>
      <sz val="10"/>
      <color rgb="FF000000"/>
      <name val="Times New Roman"/>
      <family val="1"/>
      <charset val="186"/>
    </font>
    <font>
      <b/>
      <i/>
      <sz val="10"/>
      <color rgb="FF000000"/>
      <name val="Times New Roman"/>
      <family val="1"/>
      <charset val="186"/>
    </font>
    <font>
      <b/>
      <i/>
      <sz val="11"/>
      <color rgb="FF000000"/>
      <name val="Times New Roman"/>
      <family val="1"/>
    </font>
    <font>
      <sz val="11"/>
      <color rgb="FF000000"/>
      <name val="Times New Roman"/>
      <family val="1"/>
    </font>
    <font>
      <i/>
      <sz val="10"/>
      <color rgb="FF000000"/>
      <name val="Times New Roman"/>
      <family val="1"/>
      <charset val="186"/>
    </font>
    <font>
      <sz val="10"/>
      <color rgb="FFFF0000"/>
      <name val="Times New Roman"/>
      <family val="1"/>
      <charset val="186"/>
    </font>
    <font>
      <sz val="10"/>
      <color rgb="FFFF0000"/>
      <name val="Times New Roman"/>
      <family val="1"/>
    </font>
    <font>
      <b/>
      <sz val="10"/>
      <name val="Times New Roman"/>
      <family val="1"/>
    </font>
    <font>
      <sz val="10"/>
      <name val="Times New Roman"/>
      <family val="1"/>
    </font>
    <font>
      <i/>
      <sz val="10"/>
      <name val="Times New Roman"/>
      <family val="1"/>
    </font>
    <font>
      <sz val="11"/>
      <color indexed="8"/>
      <name val="Calibri"/>
      <family val="2"/>
      <charset val="186"/>
    </font>
    <font>
      <b/>
      <sz val="11"/>
      <color indexed="8"/>
      <name val="Times New Roman"/>
      <family val="1"/>
      <charset val="186"/>
    </font>
    <font>
      <b/>
      <sz val="12"/>
      <name val="Times New Roman"/>
      <family val="1"/>
    </font>
    <font>
      <b/>
      <sz val="11"/>
      <name val="Times New Roman"/>
      <family val="1"/>
    </font>
    <font>
      <sz val="12"/>
      <color theme="1"/>
      <name val="Times New Roman"/>
      <family val="1"/>
    </font>
  </fonts>
  <fills count="19">
    <fill>
      <patternFill patternType="none"/>
    </fill>
    <fill>
      <patternFill patternType="gray125"/>
    </fill>
    <fill>
      <patternFill patternType="solid">
        <fgColor rgb="FFF4B084"/>
        <bgColor rgb="FFCCFFFF"/>
      </patternFill>
    </fill>
    <fill>
      <patternFill patternType="solid">
        <fgColor rgb="FFFFFF99"/>
        <bgColor rgb="FFFFFFCC"/>
      </patternFill>
    </fill>
    <fill>
      <patternFill patternType="solid">
        <fgColor rgb="FFFFFFFF"/>
        <bgColor rgb="FF000000"/>
      </patternFill>
    </fill>
    <fill>
      <patternFill patternType="solid">
        <fgColor rgb="FF92D050"/>
        <bgColor rgb="FF000000"/>
      </patternFill>
    </fill>
    <fill>
      <patternFill patternType="solid">
        <fgColor rgb="FF92D050"/>
        <bgColor rgb="FFFFFFCC"/>
      </patternFill>
    </fill>
    <fill>
      <patternFill patternType="solid">
        <fgColor rgb="FFFFFF99"/>
        <bgColor rgb="FF000000"/>
      </patternFill>
    </fill>
    <fill>
      <patternFill patternType="solid">
        <fgColor rgb="FF92D050"/>
        <bgColor rgb="FF92D050"/>
      </patternFill>
    </fill>
    <fill>
      <patternFill patternType="solid">
        <fgColor rgb="FF92D050"/>
        <bgColor rgb="FFFFFFFF"/>
      </patternFill>
    </fill>
    <fill>
      <patternFill patternType="solid">
        <fgColor rgb="FFDDEBF7"/>
        <bgColor rgb="FFC0C0C0"/>
      </patternFill>
    </fill>
    <fill>
      <patternFill patternType="solid">
        <fgColor theme="0"/>
        <bgColor rgb="FF000000"/>
      </patternFill>
    </fill>
    <fill>
      <patternFill patternType="solid">
        <fgColor theme="0"/>
        <bgColor indexed="64"/>
      </patternFill>
    </fill>
    <fill>
      <patternFill patternType="solid">
        <fgColor rgb="FFF4B084"/>
        <bgColor indexed="22"/>
      </patternFill>
    </fill>
    <fill>
      <patternFill patternType="solid">
        <fgColor rgb="FFFFFF99"/>
        <bgColor indexed="26"/>
      </patternFill>
    </fill>
    <fill>
      <patternFill patternType="solid">
        <fgColor rgb="FF92D050"/>
        <bgColor indexed="64"/>
      </patternFill>
    </fill>
    <fill>
      <patternFill patternType="solid">
        <fgColor rgb="FF92D050"/>
        <bgColor indexed="51"/>
      </patternFill>
    </fill>
    <fill>
      <patternFill patternType="solid">
        <fgColor indexed="9"/>
        <bgColor indexed="26"/>
      </patternFill>
    </fill>
    <fill>
      <patternFill patternType="solid">
        <fgColor rgb="FFFFFF99"/>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rgb="FF000000"/>
      </left>
      <right style="thin">
        <color rgb="FF000000"/>
      </right>
      <top/>
      <bottom style="thin">
        <color indexed="64"/>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top style="thin">
        <color rgb="FF000000"/>
      </top>
      <bottom/>
      <diagonal/>
    </border>
    <border>
      <left style="thin">
        <color indexed="64"/>
      </left>
      <right style="thin">
        <color rgb="FF000000"/>
      </right>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right/>
      <top style="thin">
        <color rgb="FF000000"/>
      </top>
      <bottom/>
      <diagonal/>
    </border>
    <border>
      <left/>
      <right/>
      <top style="thin">
        <color indexed="64"/>
      </top>
      <bottom/>
      <diagonal/>
    </border>
    <border>
      <left/>
      <right style="thin">
        <color rgb="FF000000"/>
      </right>
      <top/>
      <bottom/>
      <diagonal/>
    </border>
    <border>
      <left/>
      <right style="thin">
        <color rgb="FF000000"/>
      </right>
      <top/>
      <bottom style="thin">
        <color rgb="FF000000"/>
      </bottom>
      <diagonal/>
    </border>
    <border>
      <left/>
      <right style="thin">
        <color indexed="64"/>
      </right>
      <top style="thin">
        <color rgb="FF000000"/>
      </top>
      <bottom/>
      <diagonal/>
    </border>
  </borders>
  <cellStyleXfs count="2">
    <xf numFmtId="0" fontId="0" fillId="0" borderId="0"/>
    <xf numFmtId="0" fontId="32" fillId="0" borderId="0"/>
  </cellStyleXfs>
  <cellXfs count="601">
    <xf numFmtId="0" fontId="0" fillId="0" borderId="0" xfId="0"/>
    <xf numFmtId="0" fontId="1" fillId="0" borderId="0" xfId="0" applyFont="1" applyAlignment="1">
      <alignment horizontal="center" vertical="top"/>
    </xf>
    <xf numFmtId="0" fontId="1" fillId="0" borderId="0" xfId="0" applyFont="1" applyAlignment="1">
      <alignment horizontal="center" vertical="center" wrapText="1"/>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1" fillId="4" borderId="2" xfId="0" applyFont="1" applyFill="1" applyBorder="1" applyAlignment="1">
      <alignment horizontal="left" vertical="top"/>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2" xfId="0" applyFont="1" applyFill="1" applyBorder="1" applyAlignment="1">
      <alignment horizontal="left" vertical="top" wrapText="1"/>
    </xf>
    <xf numFmtId="0" fontId="2" fillId="4" borderId="2" xfId="0" applyFont="1" applyFill="1" applyBorder="1" applyAlignment="1">
      <alignment horizontal="left" vertical="top"/>
    </xf>
    <xf numFmtId="0" fontId="2" fillId="4" borderId="3" xfId="0" applyFont="1" applyFill="1" applyBorder="1" applyAlignment="1">
      <alignment horizontal="center" vertical="center"/>
    </xf>
    <xf numFmtId="0" fontId="11" fillId="4" borderId="6"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2" fillId="4" borderId="6" xfId="0" applyFont="1" applyFill="1" applyBorder="1" applyAlignment="1">
      <alignment horizontal="center" vertical="center"/>
    </xf>
    <xf numFmtId="0" fontId="2" fillId="0" borderId="2" xfId="0" applyFont="1" applyBorder="1" applyAlignment="1">
      <alignment horizontal="center" vertical="center"/>
    </xf>
    <xf numFmtId="0" fontId="2" fillId="4" borderId="2" xfId="0" applyFont="1" applyFill="1" applyBorder="1" applyAlignment="1">
      <alignment horizontal="left" vertical="top" wrapText="1"/>
    </xf>
    <xf numFmtId="0" fontId="2" fillId="4" borderId="2" xfId="0" applyFont="1" applyFill="1" applyBorder="1" applyAlignment="1">
      <alignment horizontal="center" vertical="center"/>
    </xf>
    <xf numFmtId="0" fontId="11" fillId="4" borderId="6" xfId="0" applyFont="1" applyFill="1" applyBorder="1" applyAlignment="1">
      <alignment horizontal="left" vertical="top" wrapText="1"/>
    </xf>
    <xf numFmtId="0" fontId="11" fillId="4" borderId="8" xfId="0" applyFont="1" applyFill="1" applyBorder="1" applyAlignment="1">
      <alignment horizontal="left" vertical="top" wrapText="1"/>
    </xf>
    <xf numFmtId="0" fontId="2" fillId="4" borderId="0" xfId="0" applyFont="1" applyFill="1" applyAlignment="1">
      <alignment horizontal="center"/>
    </xf>
    <xf numFmtId="0" fontId="2" fillId="0" borderId="2" xfId="0" applyFont="1" applyBorder="1" applyAlignment="1">
      <alignment horizontal="left" vertical="top"/>
    </xf>
    <xf numFmtId="0" fontId="2" fillId="0" borderId="3" xfId="0" applyFont="1" applyBorder="1" applyAlignment="1">
      <alignment horizontal="center" vertical="center"/>
    </xf>
    <xf numFmtId="0" fontId="2" fillId="0" borderId="0" xfId="0" applyFont="1" applyAlignment="1">
      <alignment horizontal="center" vertical="center"/>
    </xf>
    <xf numFmtId="0" fontId="2" fillId="4" borderId="5" xfId="0" applyFont="1" applyFill="1" applyBorder="1" applyAlignment="1">
      <alignment horizontal="left" vertical="top"/>
    </xf>
    <xf numFmtId="0" fontId="2" fillId="4" borderId="8" xfId="0" applyFont="1" applyFill="1" applyBorder="1" applyAlignment="1">
      <alignment horizontal="center" vertical="center"/>
    </xf>
    <xf numFmtId="0" fontId="4" fillId="6" borderId="7" xfId="0" applyFont="1" applyFill="1" applyBorder="1" applyAlignment="1">
      <alignment horizontal="left" vertical="top" wrapText="1"/>
    </xf>
    <xf numFmtId="0" fontId="4" fillId="5" borderId="7" xfId="0" applyFont="1" applyFill="1" applyBorder="1" applyAlignment="1">
      <alignment horizontal="center" vertical="center"/>
    </xf>
    <xf numFmtId="0" fontId="4" fillId="5" borderId="2" xfId="0" applyFont="1" applyFill="1" applyBorder="1" applyAlignment="1">
      <alignment horizontal="center" vertical="center"/>
    </xf>
    <xf numFmtId="0" fontId="1" fillId="4" borderId="2" xfId="0" applyFont="1" applyFill="1" applyBorder="1" applyAlignment="1">
      <alignment horizontal="left" vertical="center"/>
    </xf>
    <xf numFmtId="0" fontId="1" fillId="4" borderId="2" xfId="0" applyFont="1" applyFill="1" applyBorder="1" applyAlignment="1">
      <alignment horizontal="center" vertical="center"/>
    </xf>
    <xf numFmtId="0" fontId="2" fillId="4" borderId="2" xfId="0" applyFont="1" applyFill="1" applyBorder="1" applyAlignment="1">
      <alignment horizontal="left" vertical="center"/>
    </xf>
    <xf numFmtId="0" fontId="4" fillId="6" borderId="2" xfId="0" applyFont="1" applyFill="1" applyBorder="1" applyAlignment="1">
      <alignment horizontal="left" vertical="top" wrapText="1"/>
    </xf>
    <xf numFmtId="0" fontId="4" fillId="5" borderId="6" xfId="0" applyFont="1" applyFill="1" applyBorder="1" applyAlignment="1">
      <alignment horizontal="center" vertical="center"/>
    </xf>
    <xf numFmtId="0" fontId="1" fillId="4" borderId="3" xfId="0" applyFont="1" applyFill="1" applyBorder="1" applyAlignment="1">
      <alignment horizontal="left" vertical="center"/>
    </xf>
    <xf numFmtId="0" fontId="1" fillId="4" borderId="9"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5" xfId="0" applyFont="1" applyFill="1" applyBorder="1" applyAlignment="1">
      <alignment horizontal="left" vertical="center"/>
    </xf>
    <xf numFmtId="0" fontId="2" fillId="4" borderId="2" xfId="0" applyFont="1" applyFill="1" applyBorder="1" applyAlignment="1">
      <alignment horizontal="left" vertical="center" wrapText="1"/>
    </xf>
    <xf numFmtId="0" fontId="2" fillId="4" borderId="5" xfId="0" applyFont="1" applyFill="1" applyBorder="1" applyAlignment="1">
      <alignment horizontal="left" vertical="center"/>
    </xf>
    <xf numFmtId="0" fontId="2" fillId="4" borderId="5" xfId="0" applyFont="1" applyFill="1" applyBorder="1" applyAlignment="1">
      <alignment horizontal="left" vertical="center" wrapText="1"/>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5" fillId="0" borderId="2" xfId="0" applyFont="1" applyBorder="1" applyAlignment="1">
      <alignment horizontal="center" vertical="center"/>
    </xf>
    <xf numFmtId="0" fontId="5" fillId="4" borderId="2" xfId="0" applyFont="1" applyFill="1" applyBorder="1" applyAlignment="1">
      <alignment horizontal="center" vertical="center"/>
    </xf>
    <xf numFmtId="0" fontId="18" fillId="4" borderId="2" xfId="0" applyFont="1" applyFill="1" applyBorder="1" applyAlignment="1">
      <alignment horizontal="center" vertical="center"/>
    </xf>
    <xf numFmtId="0" fontId="2" fillId="4" borderId="2" xfId="0" applyFont="1" applyFill="1" applyBorder="1" applyAlignment="1">
      <alignment horizontal="center"/>
    </xf>
    <xf numFmtId="0" fontId="4" fillId="5" borderId="2" xfId="0" applyFont="1" applyFill="1" applyBorder="1" applyAlignment="1">
      <alignment horizontal="left" vertical="center"/>
    </xf>
    <xf numFmtId="0" fontId="4" fillId="6" borderId="2" xfId="0" applyFont="1" applyFill="1" applyBorder="1" applyAlignment="1">
      <alignment horizontal="center" vertical="center" wrapText="1"/>
    </xf>
    <xf numFmtId="0" fontId="1" fillId="0" borderId="2" xfId="0" applyFont="1" applyBorder="1" applyAlignment="1">
      <alignment horizontal="left" vertical="center"/>
    </xf>
    <xf numFmtId="0" fontId="1" fillId="0" borderId="0" xfId="0" applyFont="1" applyAlignment="1">
      <alignment horizontal="left" vertical="top" wrapText="1"/>
    </xf>
    <xf numFmtId="0" fontId="2" fillId="0" borderId="0" xfId="0" applyFont="1" applyAlignment="1">
      <alignment horizontal="left" vertical="top"/>
    </xf>
    <xf numFmtId="0" fontId="1" fillId="5" borderId="2" xfId="0" applyFont="1" applyFill="1" applyBorder="1" applyAlignment="1">
      <alignment horizontal="center" vertical="center"/>
    </xf>
    <xf numFmtId="0" fontId="4" fillId="8" borderId="9" xfId="0" applyFont="1" applyFill="1" applyBorder="1" applyAlignment="1">
      <alignment horizontal="left" vertical="top" wrapText="1"/>
    </xf>
    <xf numFmtId="0" fontId="4" fillId="8" borderId="9" xfId="0" applyFont="1" applyFill="1" applyBorder="1" applyAlignment="1">
      <alignment horizontal="center" vertical="center" wrapText="1"/>
    </xf>
    <xf numFmtId="0" fontId="1" fillId="0" borderId="9" xfId="0" applyFont="1" applyBorder="1" applyAlignment="1">
      <alignment horizontal="left" vertical="center"/>
    </xf>
    <xf numFmtId="0" fontId="4" fillId="8" borderId="9" xfId="0" applyFont="1" applyFill="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left" vertical="top"/>
    </xf>
    <xf numFmtId="0" fontId="4" fillId="6" borderId="6" xfId="0" applyFont="1" applyFill="1" applyBorder="1" applyAlignment="1">
      <alignment horizontal="center" vertical="center" wrapText="1"/>
    </xf>
    <xf numFmtId="0" fontId="1" fillId="0" borderId="3" xfId="0" applyFont="1" applyBorder="1" applyAlignment="1">
      <alignment horizontal="left" vertical="center"/>
    </xf>
    <xf numFmtId="0" fontId="1" fillId="0" borderId="17" xfId="0" applyFont="1" applyBorder="1" applyAlignment="1">
      <alignment horizontal="left" vertical="center"/>
    </xf>
    <xf numFmtId="0" fontId="18" fillId="0" borderId="2" xfId="0" applyFont="1" applyBorder="1" applyAlignment="1">
      <alignment horizontal="center" vertical="center"/>
    </xf>
    <xf numFmtId="0" fontId="1" fillId="0" borderId="2" xfId="0" applyFont="1" applyBorder="1" applyAlignment="1">
      <alignment horizontal="left" vertical="top"/>
    </xf>
    <xf numFmtId="0" fontId="1" fillId="4" borderId="3" xfId="0" applyFont="1" applyFill="1" applyBorder="1" applyAlignment="1">
      <alignment horizontal="center" vertical="center"/>
    </xf>
    <xf numFmtId="0" fontId="2" fillId="4" borderId="6" xfId="0" applyFont="1" applyFill="1" applyBorder="1" applyAlignment="1">
      <alignment vertical="center"/>
    </xf>
    <xf numFmtId="0" fontId="2" fillId="4" borderId="8" xfId="0" applyFont="1" applyFill="1" applyBorder="1" applyAlignment="1">
      <alignment vertical="center"/>
    </xf>
    <xf numFmtId="0" fontId="2" fillId="4" borderId="7" xfId="0" applyFont="1" applyFill="1" applyBorder="1" applyAlignment="1">
      <alignment vertical="center"/>
    </xf>
    <xf numFmtId="0" fontId="1" fillId="5" borderId="5" xfId="0" applyFont="1" applyFill="1" applyBorder="1" applyAlignment="1">
      <alignment horizontal="left" vertical="top"/>
    </xf>
    <xf numFmtId="0" fontId="2" fillId="5" borderId="2" xfId="0" applyFont="1" applyFill="1" applyBorder="1" applyAlignment="1">
      <alignment horizontal="center" vertical="center" wrapText="1"/>
    </xf>
    <xf numFmtId="0" fontId="2" fillId="5" borderId="2" xfId="0" applyFont="1" applyFill="1" applyBorder="1" applyAlignment="1">
      <alignment horizontal="center" vertical="center"/>
    </xf>
    <xf numFmtId="0" fontId="1" fillId="4" borderId="5" xfId="0" applyFont="1" applyFill="1" applyBorder="1" applyAlignment="1">
      <alignment horizontal="left" vertical="top"/>
    </xf>
    <xf numFmtId="0" fontId="4" fillId="9" borderId="2" xfId="0" applyFont="1" applyFill="1" applyBorder="1" applyAlignment="1">
      <alignment horizontal="center" vertical="center"/>
    </xf>
    <xf numFmtId="0" fontId="2" fillId="5" borderId="2" xfId="0" applyFont="1" applyFill="1" applyBorder="1" applyAlignment="1">
      <alignment vertical="center" wrapText="1"/>
    </xf>
    <xf numFmtId="0" fontId="11" fillId="5" borderId="2" xfId="0" applyFont="1" applyFill="1" applyBorder="1" applyAlignment="1">
      <alignment horizontal="center" vertical="center"/>
    </xf>
    <xf numFmtId="0" fontId="11" fillId="5" borderId="2" xfId="0" applyFont="1" applyFill="1" applyBorder="1" applyAlignment="1">
      <alignment vertical="center" wrapText="1"/>
    </xf>
    <xf numFmtId="0" fontId="1" fillId="0" borderId="7" xfId="0" applyFont="1" applyBorder="1" applyAlignment="1">
      <alignment horizontal="left" vertical="top"/>
    </xf>
    <xf numFmtId="0" fontId="4" fillId="6" borderId="7" xfId="0" applyFont="1" applyFill="1" applyBorder="1" applyAlignment="1">
      <alignment horizontal="center" vertical="center" wrapText="1"/>
    </xf>
    <xf numFmtId="0" fontId="4" fillId="6" borderId="9" xfId="0" applyFont="1" applyFill="1" applyBorder="1" applyAlignment="1">
      <alignment horizontal="left" vertical="top" wrapText="1"/>
    </xf>
    <xf numFmtId="0" fontId="4" fillId="5" borderId="9" xfId="0" applyFont="1" applyFill="1" applyBorder="1" applyAlignment="1">
      <alignment horizontal="center" vertical="center"/>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2" fillId="4" borderId="20" xfId="0" applyFont="1" applyFill="1" applyBorder="1" applyAlignment="1">
      <alignment horizontal="center" vertical="center"/>
    </xf>
    <xf numFmtId="0" fontId="1" fillId="5" borderId="8"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7" xfId="0" applyFont="1" applyFill="1" applyBorder="1" applyAlignment="1">
      <alignment horizontal="center" vertical="center" wrapText="1"/>
    </xf>
    <xf numFmtId="0" fontId="1" fillId="5" borderId="7" xfId="0" applyFont="1" applyFill="1" applyBorder="1" applyAlignment="1">
      <alignment horizontal="center" vertical="center"/>
    </xf>
    <xf numFmtId="0" fontId="2" fillId="0" borderId="2" xfId="0" applyFont="1" applyBorder="1" applyAlignment="1">
      <alignment horizontal="left" vertical="center"/>
    </xf>
    <xf numFmtId="0" fontId="24" fillId="5" borderId="6" xfId="0" applyFont="1" applyFill="1" applyBorder="1" applyAlignment="1">
      <alignment horizontal="center" vertical="center"/>
    </xf>
    <xf numFmtId="0" fontId="2" fillId="0" borderId="6" xfId="0" applyFont="1" applyBorder="1" applyAlignment="1">
      <alignment horizontal="left" vertical="center"/>
    </xf>
    <xf numFmtId="0" fontId="4" fillId="5" borderId="9" xfId="0" applyFont="1" applyFill="1" applyBorder="1" applyAlignment="1">
      <alignment horizontal="left" vertical="top"/>
    </xf>
    <xf numFmtId="0" fontId="4" fillId="5" borderId="5" xfId="0" applyFont="1" applyFill="1" applyBorder="1" applyAlignment="1">
      <alignment horizontal="center" vertical="center"/>
    </xf>
    <xf numFmtId="0" fontId="2" fillId="0" borderId="9" xfId="0" applyFont="1" applyBorder="1" applyAlignment="1">
      <alignment horizontal="left" vertical="center"/>
    </xf>
    <xf numFmtId="0" fontId="2" fillId="0" borderId="5" xfId="0" applyFont="1" applyBorder="1" applyAlignment="1">
      <alignment horizontal="center" vertical="center"/>
    </xf>
    <xf numFmtId="0" fontId="2" fillId="4" borderId="2" xfId="0" applyFont="1" applyFill="1" applyBorder="1" applyAlignment="1">
      <alignment horizontal="center" vertical="center" wrapText="1"/>
    </xf>
    <xf numFmtId="0" fontId="2" fillId="4" borderId="9" xfId="0" applyFont="1" applyFill="1" applyBorder="1" applyAlignment="1">
      <alignment horizontal="left" vertical="center"/>
    </xf>
    <xf numFmtId="0" fontId="4" fillId="5" borderId="7" xfId="0" applyFont="1" applyFill="1" applyBorder="1" applyAlignment="1">
      <alignment horizontal="left" vertical="top"/>
    </xf>
    <xf numFmtId="0" fontId="11" fillId="4" borderId="6" xfId="0" applyFont="1" applyFill="1" applyBorder="1" applyAlignment="1">
      <alignment vertical="top" wrapText="1"/>
    </xf>
    <xf numFmtId="0" fontId="11" fillId="4" borderId="8" xfId="0" applyFont="1" applyFill="1" applyBorder="1" applyAlignment="1">
      <alignment vertical="top" wrapText="1"/>
    </xf>
    <xf numFmtId="0" fontId="4" fillId="5" borderId="2" xfId="0" applyFont="1" applyFill="1" applyBorder="1" applyAlignment="1">
      <alignment horizontal="left" vertical="top"/>
    </xf>
    <xf numFmtId="0" fontId="4" fillId="5" borderId="5" xfId="0" applyFont="1" applyFill="1" applyBorder="1" applyAlignment="1">
      <alignment horizontal="left" vertical="top"/>
    </xf>
    <xf numFmtId="0" fontId="1" fillId="0" borderId="5" xfId="0" applyFont="1" applyBorder="1" applyAlignment="1">
      <alignment horizontal="left" vertical="center"/>
    </xf>
    <xf numFmtId="0" fontId="2" fillId="0" borderId="5" xfId="0" applyFont="1" applyBorder="1" applyAlignment="1">
      <alignment horizontal="left" vertical="center"/>
    </xf>
    <xf numFmtId="0" fontId="2" fillId="0" borderId="13" xfId="0" applyFont="1" applyBorder="1" applyAlignment="1">
      <alignment horizontal="left" vertical="center"/>
    </xf>
    <xf numFmtId="0" fontId="2" fillId="4" borderId="6" xfId="0" applyFont="1" applyFill="1" applyBorder="1" applyAlignment="1">
      <alignment horizontal="left" vertical="center"/>
    </xf>
    <xf numFmtId="0" fontId="4" fillId="5" borderId="9" xfId="0" applyFont="1" applyFill="1" applyBorder="1" applyAlignment="1">
      <alignment horizontal="center" vertical="center" wrapText="1"/>
    </xf>
    <xf numFmtId="0" fontId="25" fillId="4" borderId="2" xfId="0" applyFont="1" applyFill="1" applyBorder="1" applyAlignment="1">
      <alignment horizontal="center" vertical="center"/>
    </xf>
    <xf numFmtId="0" fontId="1" fillId="0" borderId="2" xfId="0" applyFont="1" applyBorder="1" applyAlignment="1">
      <alignment horizontal="left" vertical="center" wrapText="1"/>
    </xf>
    <xf numFmtId="0" fontId="7" fillId="0" borderId="0" xfId="0" applyFont="1" applyAlignment="1">
      <alignment horizontal="center" vertical="center"/>
    </xf>
    <xf numFmtId="0" fontId="4" fillId="6" borderId="6" xfId="0" applyFont="1" applyFill="1" applyBorder="1" applyAlignment="1">
      <alignment horizontal="left" vertical="top" wrapText="1"/>
    </xf>
    <xf numFmtId="0" fontId="1" fillId="11" borderId="2" xfId="0" applyFont="1" applyFill="1" applyBorder="1" applyAlignment="1">
      <alignment horizontal="center" vertical="center"/>
    </xf>
    <xf numFmtId="0" fontId="5" fillId="4" borderId="0" xfId="0" applyFont="1" applyFill="1" applyAlignment="1">
      <alignment horizontal="center" vertical="center"/>
    </xf>
    <xf numFmtId="0" fontId="4" fillId="6" borderId="6" xfId="0" applyFont="1" applyFill="1" applyBorder="1" applyAlignment="1">
      <alignment vertical="top" wrapText="1"/>
    </xf>
    <xf numFmtId="0" fontId="18" fillId="0" borderId="24" xfId="0" applyFont="1" applyBorder="1" applyAlignment="1">
      <alignment horizontal="left" vertical="center"/>
    </xf>
    <xf numFmtId="0" fontId="18" fillId="0" borderId="19" xfId="0" applyFont="1" applyBorder="1" applyAlignment="1">
      <alignment horizontal="left" vertical="center"/>
    </xf>
    <xf numFmtId="0" fontId="18" fillId="0" borderId="3" xfId="0" applyFont="1" applyBorder="1" applyAlignment="1">
      <alignment horizontal="left" vertical="center"/>
    </xf>
    <xf numFmtId="0" fontId="18" fillId="0" borderId="9" xfId="0" applyFont="1" applyBorder="1" applyAlignment="1">
      <alignment horizontal="center" vertical="center"/>
    </xf>
    <xf numFmtId="0" fontId="18" fillId="4" borderId="3" xfId="0" applyFont="1" applyFill="1" applyBorder="1" applyAlignment="1">
      <alignment horizontal="center" vertical="center"/>
    </xf>
    <xf numFmtId="0" fontId="2" fillId="11" borderId="2" xfId="0" applyFont="1" applyFill="1" applyBorder="1" applyAlignment="1">
      <alignment horizontal="center" vertical="center"/>
    </xf>
    <xf numFmtId="0" fontId="1" fillId="11" borderId="9" xfId="0" applyFont="1" applyFill="1" applyBorder="1" applyAlignment="1">
      <alignment horizontal="center" vertical="center"/>
    </xf>
    <xf numFmtId="0" fontId="29" fillId="12" borderId="2" xfId="0" applyFont="1" applyFill="1" applyBorder="1" applyAlignment="1">
      <alignment horizontal="center" vertical="center"/>
    </xf>
    <xf numFmtId="0" fontId="33" fillId="0" borderId="2" xfId="1" applyFont="1" applyBorder="1" applyAlignment="1">
      <alignment horizontal="center" vertical="center" textRotation="90" wrapText="1"/>
    </xf>
    <xf numFmtId="0" fontId="29" fillId="0" borderId="2" xfId="0" applyFont="1" applyBorder="1" applyAlignment="1">
      <alignment horizontal="center" vertical="center" wrapText="1"/>
    </xf>
    <xf numFmtId="0" fontId="29" fillId="15" borderId="2" xfId="0" applyFont="1" applyFill="1" applyBorder="1" applyAlignment="1">
      <alignment horizontal="center" vertical="center" wrapText="1"/>
    </xf>
    <xf numFmtId="0" fontId="30" fillId="0" borderId="2" xfId="0" applyFont="1" applyBorder="1" applyAlignment="1">
      <alignment horizontal="center" vertical="center" wrapText="1"/>
    </xf>
    <xf numFmtId="0" fontId="29" fillId="0" borderId="2" xfId="0" applyFont="1" applyBorder="1" applyAlignment="1">
      <alignment horizontal="center" vertical="center"/>
    </xf>
    <xf numFmtId="0" fontId="29" fillId="16" borderId="2" xfId="0" applyFont="1" applyFill="1" applyBorder="1" applyAlignment="1">
      <alignment horizontal="center" vertical="center"/>
    </xf>
    <xf numFmtId="0" fontId="30" fillId="12" borderId="2" xfId="0" applyFont="1" applyFill="1" applyBorder="1" applyAlignment="1">
      <alignment horizontal="center" vertical="top"/>
    </xf>
    <xf numFmtId="0" fontId="30" fillId="0" borderId="0" xfId="0" applyFont="1" applyAlignment="1">
      <alignment horizontal="center" vertical="center"/>
    </xf>
    <xf numFmtId="0" fontId="30" fillId="0" borderId="0" xfId="0" applyFont="1" applyAlignment="1">
      <alignment horizontal="left" vertical="top" wrapText="1"/>
    </xf>
    <xf numFmtId="0" fontId="29" fillId="0" borderId="0" xfId="0" applyFont="1" applyAlignment="1">
      <alignment horizontal="center" vertical="center" textRotation="90" wrapText="1"/>
    </xf>
    <xf numFmtId="0" fontId="30" fillId="0" borderId="0" xfId="0" applyFont="1" applyAlignment="1">
      <alignment horizontal="center" vertical="top"/>
    </xf>
    <xf numFmtId="0" fontId="36" fillId="0" borderId="0" xfId="0" applyFont="1"/>
    <xf numFmtId="0" fontId="13" fillId="4" borderId="6" xfId="0" applyFont="1" applyFill="1" applyBorder="1" applyAlignment="1">
      <alignment horizontal="left" vertical="top" wrapText="1"/>
    </xf>
    <xf numFmtId="0" fontId="13" fillId="4" borderId="8" xfId="0" applyFont="1" applyFill="1" applyBorder="1" applyAlignment="1">
      <alignment horizontal="left" vertical="top" wrapText="1"/>
    </xf>
    <xf numFmtId="0" fontId="13" fillId="4" borderId="7" xfId="0" applyFont="1" applyFill="1" applyBorder="1" applyAlignment="1">
      <alignment horizontal="left" vertical="top"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11" fillId="4" borderId="6" xfId="0" applyFont="1" applyFill="1" applyBorder="1" applyAlignment="1">
      <alignment horizontal="left" vertical="top" wrapText="1"/>
    </xf>
    <xf numFmtId="0" fontId="11" fillId="4" borderId="8" xfId="0" applyFont="1" applyFill="1" applyBorder="1" applyAlignment="1">
      <alignment horizontal="left" vertical="top" wrapText="1"/>
    </xf>
    <xf numFmtId="0" fontId="11" fillId="4" borderId="7" xfId="0" applyFont="1" applyFill="1" applyBorder="1" applyAlignment="1">
      <alignment horizontal="left" vertical="top" wrapTex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1" fillId="4" borderId="25" xfId="0" applyFont="1" applyFill="1" applyBorder="1" applyAlignment="1">
      <alignment horizontal="left" vertical="top" wrapText="1"/>
    </xf>
    <xf numFmtId="0" fontId="30" fillId="4" borderId="6" xfId="0" applyFont="1" applyFill="1" applyBorder="1" applyAlignment="1">
      <alignment horizontal="center" vertical="center" wrapText="1"/>
    </xf>
    <xf numFmtId="0" fontId="30" fillId="4" borderId="8"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17" fillId="0" borderId="6" xfId="0" applyFont="1" applyBorder="1" applyAlignment="1">
      <alignment horizontal="left" vertical="top" wrapText="1"/>
    </xf>
    <xf numFmtId="0" fontId="17" fillId="0" borderId="8" xfId="0" applyFont="1" applyBorder="1" applyAlignment="1">
      <alignment horizontal="left" vertical="top" wrapText="1"/>
    </xf>
    <xf numFmtId="0" fontId="17" fillId="0" borderId="7" xfId="0" applyFont="1" applyBorder="1" applyAlignment="1">
      <alignment horizontal="left" vertical="top" wrapText="1"/>
    </xf>
    <xf numFmtId="0" fontId="17" fillId="4" borderId="6" xfId="0" applyFont="1" applyFill="1" applyBorder="1" applyAlignment="1">
      <alignment horizontal="left" vertical="top" wrapText="1"/>
    </xf>
    <xf numFmtId="0" fontId="17" fillId="4" borderId="8" xfId="0" applyFont="1" applyFill="1" applyBorder="1" applyAlignment="1">
      <alignment horizontal="left" vertical="top" wrapText="1"/>
    </xf>
    <xf numFmtId="0" fontId="17" fillId="4" borderId="7" xfId="0" applyFont="1" applyFill="1" applyBorder="1" applyAlignment="1">
      <alignment horizontal="left" vertical="top"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4" borderId="2" xfId="0" applyFont="1" applyFill="1" applyBorder="1" applyAlignment="1">
      <alignment horizontal="center" vertical="center"/>
    </xf>
    <xf numFmtId="0" fontId="8" fillId="4" borderId="6" xfId="0" applyFont="1" applyFill="1" applyBorder="1" applyAlignment="1">
      <alignment horizontal="left" vertical="top" wrapText="1"/>
    </xf>
    <xf numFmtId="0" fontId="8" fillId="4" borderId="8" xfId="0" applyFont="1" applyFill="1" applyBorder="1" applyAlignment="1">
      <alignment horizontal="left" vertical="top" wrapText="1"/>
    </xf>
    <xf numFmtId="0" fontId="8" fillId="4" borderId="7" xfId="0" applyFont="1" applyFill="1" applyBorder="1" applyAlignment="1">
      <alignment horizontal="left" vertical="top" wrapText="1"/>
    </xf>
    <xf numFmtId="0" fontId="11" fillId="4" borderId="6"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7"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7" xfId="0"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1" fillId="0" borderId="6" xfId="0" applyFont="1" applyBorder="1" applyAlignment="1">
      <alignment horizontal="center" vertical="top"/>
    </xf>
    <xf numFmtId="0" fontId="1" fillId="0" borderId="8" xfId="0" applyFont="1" applyBorder="1" applyAlignment="1">
      <alignment horizontal="center" vertical="top"/>
    </xf>
    <xf numFmtId="0" fontId="1" fillId="0" borderId="7" xfId="0" applyFont="1" applyBorder="1" applyAlignment="1">
      <alignment horizontal="center" vertical="top"/>
    </xf>
    <xf numFmtId="0" fontId="1" fillId="4" borderId="6" xfId="0" applyFont="1" applyFill="1" applyBorder="1" applyAlignment="1">
      <alignment horizontal="left" vertical="top" wrapText="1"/>
    </xf>
    <xf numFmtId="0" fontId="1" fillId="4" borderId="8" xfId="0" applyFont="1" applyFill="1" applyBorder="1" applyAlignment="1">
      <alignment horizontal="left" vertical="top" wrapText="1"/>
    </xf>
    <xf numFmtId="0" fontId="1" fillId="4" borderId="7" xfId="0" applyFont="1" applyFill="1" applyBorder="1" applyAlignment="1">
      <alignment horizontal="left" vertical="top" wrapText="1"/>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 fillId="0" borderId="25" xfId="0" applyFont="1" applyBorder="1" applyAlignment="1">
      <alignment horizontal="center" vertical="top"/>
    </xf>
    <xf numFmtId="0" fontId="1" fillId="4" borderId="25" xfId="0" applyFont="1" applyFill="1" applyBorder="1" applyAlignment="1">
      <alignment horizontal="left" vertical="top" wrapText="1"/>
    </xf>
    <xf numFmtId="0" fontId="4" fillId="7" borderId="24" xfId="0" applyFont="1" applyFill="1" applyBorder="1" applyAlignment="1">
      <alignment horizontal="center" vertical="center" wrapText="1"/>
    </xf>
    <xf numFmtId="0" fontId="4" fillId="7" borderId="26" xfId="0" applyFont="1" applyFill="1" applyBorder="1" applyAlignment="1">
      <alignment horizontal="center" vertical="center" wrapText="1"/>
    </xf>
    <xf numFmtId="0" fontId="4" fillId="7" borderId="20" xfId="0" applyFont="1" applyFill="1" applyBorder="1" applyAlignment="1">
      <alignment horizontal="center" vertical="center" wrapText="1"/>
    </xf>
    <xf numFmtId="0" fontId="1" fillId="0" borderId="10" xfId="0" applyFont="1" applyBorder="1" applyAlignment="1">
      <alignment horizontal="center" vertical="top"/>
    </xf>
    <xf numFmtId="0" fontId="1" fillId="0" borderId="11" xfId="0" applyFont="1" applyBorder="1" applyAlignment="1">
      <alignment horizontal="center" vertical="top"/>
    </xf>
    <xf numFmtId="0" fontId="1" fillId="0" borderId="12" xfId="0" applyFont="1" applyBorder="1" applyAlignment="1">
      <alignment horizontal="center" vertical="top"/>
    </xf>
    <xf numFmtId="0" fontId="1" fillId="4" borderId="10" xfId="0" applyFont="1" applyFill="1" applyBorder="1" applyAlignment="1">
      <alignment horizontal="left" vertical="top" wrapText="1"/>
    </xf>
    <xf numFmtId="0" fontId="1" fillId="4" borderId="11" xfId="0" applyFont="1" applyFill="1" applyBorder="1" applyAlignment="1">
      <alignment horizontal="left" vertical="top" wrapText="1"/>
    </xf>
    <xf numFmtId="0" fontId="1" fillId="4" borderId="12" xfId="0" applyFont="1" applyFill="1" applyBorder="1" applyAlignment="1">
      <alignment horizontal="left" vertical="top" wrapText="1"/>
    </xf>
    <xf numFmtId="0" fontId="11" fillId="4" borderId="10" xfId="0" applyFont="1" applyFill="1" applyBorder="1" applyAlignment="1">
      <alignment horizontal="left" vertical="top" wrapText="1"/>
    </xf>
    <xf numFmtId="0" fontId="11" fillId="4" borderId="11" xfId="0" applyFont="1" applyFill="1" applyBorder="1" applyAlignment="1">
      <alignment horizontal="left" vertical="top" wrapText="1"/>
    </xf>
    <xf numFmtId="0" fontId="11" fillId="4" borderId="12" xfId="0" applyFont="1" applyFill="1" applyBorder="1" applyAlignment="1">
      <alignment horizontal="left" vertical="top"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28" xfId="0" applyFont="1" applyFill="1" applyBorder="1" applyAlignment="1">
      <alignment horizontal="center" vertical="center"/>
    </xf>
    <xf numFmtId="0" fontId="11" fillId="4" borderId="28" xfId="0" applyFont="1" applyFill="1" applyBorder="1" applyAlignment="1">
      <alignment horizontal="left" vertical="top" wrapText="1"/>
    </xf>
    <xf numFmtId="0" fontId="2" fillId="4" borderId="28" xfId="0" applyFont="1" applyFill="1" applyBorder="1" applyAlignment="1">
      <alignment horizontal="center" vertical="center" wrapText="1"/>
    </xf>
    <xf numFmtId="0" fontId="11" fillId="4" borderId="28" xfId="0" applyFont="1" applyFill="1" applyBorder="1" applyAlignment="1">
      <alignment horizontal="center" vertical="center"/>
    </xf>
    <xf numFmtId="0" fontId="2" fillId="4" borderId="6" xfId="0" applyFont="1" applyFill="1" applyBorder="1" applyAlignment="1">
      <alignment horizontal="left" vertical="top" wrapText="1"/>
    </xf>
    <xf numFmtId="0" fontId="2" fillId="4" borderId="8" xfId="0" applyFont="1" applyFill="1" applyBorder="1" applyAlignment="1">
      <alignment horizontal="left" vertical="top" wrapText="1"/>
    </xf>
    <xf numFmtId="0" fontId="2" fillId="4" borderId="7" xfId="0" applyFont="1" applyFill="1" applyBorder="1" applyAlignment="1">
      <alignment horizontal="left" vertical="top" wrapText="1"/>
    </xf>
    <xf numFmtId="0" fontId="1" fillId="4" borderId="6"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7" xfId="0" applyFont="1" applyFill="1" applyBorder="1" applyAlignment="1">
      <alignment horizontal="center" vertical="center"/>
    </xf>
    <xf numFmtId="0" fontId="1" fillId="0" borderId="6" xfId="0" applyFont="1" applyBorder="1" applyAlignment="1">
      <alignment horizontal="left" vertical="top" wrapText="1"/>
    </xf>
    <xf numFmtId="0" fontId="1" fillId="0" borderId="8" xfId="0" applyFont="1" applyBorder="1" applyAlignment="1">
      <alignment horizontal="left" vertical="top" wrapText="1"/>
    </xf>
    <xf numFmtId="0" fontId="1" fillId="0" borderId="7" xfId="0" applyFont="1" applyBorder="1" applyAlignment="1">
      <alignment horizontal="left" vertical="top" wrapText="1"/>
    </xf>
    <xf numFmtId="0" fontId="23" fillId="4" borderId="6" xfId="0" applyFont="1" applyFill="1" applyBorder="1" applyAlignment="1">
      <alignment horizontal="left" vertical="top" wrapText="1"/>
    </xf>
    <xf numFmtId="0" fontId="23" fillId="4" borderId="8" xfId="0" applyFont="1" applyFill="1" applyBorder="1" applyAlignment="1">
      <alignment horizontal="left" vertical="top" wrapText="1"/>
    </xf>
    <xf numFmtId="0" fontId="23" fillId="4" borderId="7" xfId="0" applyFont="1" applyFill="1" applyBorder="1" applyAlignment="1">
      <alignment horizontal="left" vertical="top"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34" xfId="0" applyFont="1" applyFill="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9" fillId="4" borderId="6" xfId="0" applyFont="1" applyFill="1" applyBorder="1" applyAlignment="1">
      <alignment horizontal="left" vertical="top" wrapText="1"/>
    </xf>
    <xf numFmtId="0" fontId="19" fillId="4" borderId="8" xfId="0" applyFont="1" applyFill="1" applyBorder="1" applyAlignment="1">
      <alignment horizontal="left" vertical="top" wrapText="1"/>
    </xf>
    <xf numFmtId="0" fontId="19" fillId="4" borderId="7" xfId="0" applyFont="1" applyFill="1" applyBorder="1" applyAlignment="1">
      <alignment horizontal="left" vertical="top"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1" fillId="0" borderId="28" xfId="0" applyFont="1" applyBorder="1" applyAlignment="1">
      <alignment horizontal="center" vertical="top"/>
    </xf>
    <xf numFmtId="0" fontId="1" fillId="0" borderId="28" xfId="0" applyFont="1" applyBorder="1" applyAlignment="1">
      <alignment horizontal="left" vertical="top" wrapText="1"/>
    </xf>
    <xf numFmtId="0" fontId="2" fillId="0" borderId="25" xfId="0" applyFont="1" applyBorder="1" applyAlignment="1">
      <alignment horizontal="center" vertical="center"/>
    </xf>
    <xf numFmtId="0" fontId="2" fillId="0" borderId="25" xfId="0" applyFont="1" applyBorder="1" applyAlignment="1">
      <alignment horizontal="center"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34" xfId="0" applyFont="1" applyBorder="1" applyAlignment="1">
      <alignment horizontal="center" vertical="center"/>
    </xf>
    <xf numFmtId="0" fontId="1" fillId="0" borderId="25" xfId="0" applyFont="1" applyBorder="1" applyAlignment="1">
      <alignment horizontal="left" vertical="top" wrapText="1"/>
    </xf>
    <xf numFmtId="0" fontId="19" fillId="4" borderId="25" xfId="0" applyFont="1" applyFill="1" applyBorder="1" applyAlignment="1">
      <alignment horizontal="left" vertical="top" wrapText="1"/>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34" xfId="0" applyFont="1" applyBorder="1" applyAlignment="1">
      <alignment horizontal="center" vertical="top"/>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2" fillId="0" borderId="28" xfId="0" applyFont="1" applyBorder="1" applyAlignment="1">
      <alignment horizontal="center" vertical="center"/>
    </xf>
    <xf numFmtId="0" fontId="19" fillId="4" borderId="10" xfId="0" applyFont="1" applyFill="1" applyBorder="1" applyAlignment="1">
      <alignment horizontal="left" vertical="top" wrapText="1"/>
    </xf>
    <xf numFmtId="0" fontId="19" fillId="4" borderId="11" xfId="0" applyFont="1" applyFill="1" applyBorder="1" applyAlignment="1">
      <alignment horizontal="left" vertical="top" wrapText="1"/>
    </xf>
    <xf numFmtId="0" fontId="19" fillId="4" borderId="12" xfId="0" applyFont="1" applyFill="1" applyBorder="1" applyAlignment="1">
      <alignment horizontal="left" vertical="top"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4" fillId="7" borderId="17" xfId="0" applyFont="1" applyFill="1" applyBorder="1" applyAlignment="1">
      <alignment horizontal="center" vertical="center" wrapText="1"/>
    </xf>
    <xf numFmtId="0" fontId="4" fillId="7" borderId="39"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0" borderId="7" xfId="0" applyFont="1" applyBorder="1" applyAlignment="1">
      <alignment horizontal="center" vertical="center"/>
    </xf>
    <xf numFmtId="0" fontId="1" fillId="4" borderId="6"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1" fillId="4" borderId="6" xfId="0" applyFont="1" applyFill="1" applyBorder="1" applyAlignment="1">
      <alignment horizontal="left" vertical="top"/>
    </xf>
    <xf numFmtId="0" fontId="11" fillId="4" borderId="8" xfId="0" applyFont="1" applyFill="1" applyBorder="1" applyAlignment="1">
      <alignment horizontal="left" vertical="top"/>
    </xf>
    <xf numFmtId="0" fontId="11" fillId="4" borderId="7" xfId="0" applyFont="1" applyFill="1" applyBorder="1" applyAlignment="1">
      <alignment horizontal="left" vertical="top"/>
    </xf>
    <xf numFmtId="0" fontId="12" fillId="0" borderId="6" xfId="0" applyFont="1" applyBorder="1" applyAlignment="1">
      <alignment horizontal="left" vertical="top" wrapText="1"/>
    </xf>
    <xf numFmtId="0" fontId="12" fillId="0" borderId="8" xfId="0" applyFont="1" applyBorder="1" applyAlignment="1">
      <alignment horizontal="left" vertical="top" wrapText="1"/>
    </xf>
    <xf numFmtId="0" fontId="12" fillId="0" borderId="7" xfId="0" applyFont="1" applyBorder="1" applyAlignment="1">
      <alignment horizontal="left" vertical="top" wrapText="1"/>
    </xf>
    <xf numFmtId="0" fontId="11" fillId="4" borderId="6"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2" fillId="4" borderId="2" xfId="0" applyFont="1" applyFill="1" applyBorder="1" applyAlignment="1">
      <alignment horizontal="center" vertical="center" wrapText="1"/>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0" fontId="4" fillId="7" borderId="5" xfId="0" applyFont="1" applyFill="1" applyBorder="1" applyAlignment="1">
      <alignment horizontal="center" vertical="center"/>
    </xf>
    <xf numFmtId="0" fontId="1" fillId="4" borderId="6" xfId="0" applyFont="1" applyFill="1" applyBorder="1" applyAlignment="1">
      <alignment horizontal="center" vertical="top"/>
    </xf>
    <xf numFmtId="0" fontId="1" fillId="4" borderId="8" xfId="0" applyFont="1" applyFill="1" applyBorder="1" applyAlignment="1">
      <alignment horizontal="center" vertical="top"/>
    </xf>
    <xf numFmtId="0" fontId="1" fillId="4" borderId="7" xfId="0" applyFont="1" applyFill="1" applyBorder="1" applyAlignment="1">
      <alignment horizontal="center" vertical="top"/>
    </xf>
    <xf numFmtId="0" fontId="1" fillId="4" borderId="6" xfId="0" applyFont="1" applyFill="1" applyBorder="1" applyAlignment="1">
      <alignment horizontal="left" vertical="top"/>
    </xf>
    <xf numFmtId="0" fontId="1" fillId="4" borderId="8" xfId="0" applyFont="1" applyFill="1" applyBorder="1" applyAlignment="1">
      <alignment horizontal="left" vertical="top"/>
    </xf>
    <xf numFmtId="0" fontId="1" fillId="4" borderId="7" xfId="0" applyFont="1" applyFill="1" applyBorder="1" applyAlignment="1">
      <alignment horizontal="left" vertical="top"/>
    </xf>
    <xf numFmtId="0" fontId="11" fillId="4" borderId="6" xfId="0" applyFont="1" applyFill="1" applyBorder="1" applyAlignment="1">
      <alignment vertical="top" wrapText="1"/>
    </xf>
    <xf numFmtId="0" fontId="11" fillId="4" borderId="8" xfId="0" applyFont="1" applyFill="1" applyBorder="1" applyAlignment="1">
      <alignment vertical="top" wrapText="1"/>
    </xf>
    <xf numFmtId="0" fontId="11" fillId="4" borderId="7" xfId="0" applyFont="1" applyFill="1" applyBorder="1" applyAlignment="1">
      <alignment vertical="top" wrapText="1"/>
    </xf>
    <xf numFmtId="0" fontId="11" fillId="4" borderId="6" xfId="0" applyFont="1" applyFill="1" applyBorder="1" applyAlignment="1">
      <alignment vertical="top"/>
    </xf>
    <xf numFmtId="0" fontId="11" fillId="4" borderId="8" xfId="0" applyFont="1" applyFill="1" applyBorder="1" applyAlignment="1">
      <alignment vertical="top"/>
    </xf>
    <xf numFmtId="0" fontId="11" fillId="4" borderId="7" xfId="0" applyFont="1" applyFill="1" applyBorder="1" applyAlignment="1">
      <alignment vertical="top"/>
    </xf>
    <xf numFmtId="0" fontId="1" fillId="0" borderId="6" xfId="0" applyFont="1" applyBorder="1" applyAlignment="1">
      <alignment horizontal="center" vertical="top" wrapText="1"/>
    </xf>
    <xf numFmtId="0" fontId="1" fillId="0" borderId="8" xfId="0" applyFont="1" applyBorder="1" applyAlignment="1">
      <alignment horizontal="center" vertical="top" wrapText="1"/>
    </xf>
    <xf numFmtId="0" fontId="1" fillId="0" borderId="7" xfId="0" applyFont="1" applyBorder="1" applyAlignment="1">
      <alignment horizontal="center" vertical="top" wrapText="1"/>
    </xf>
    <xf numFmtId="0" fontId="17" fillId="0" borderId="25" xfId="0" applyFont="1" applyBorder="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2" fillId="4" borderId="3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11" fillId="4" borderId="10" xfId="0" applyFont="1" applyFill="1" applyBorder="1" applyAlignment="1">
      <alignment vertical="top" wrapText="1"/>
    </xf>
    <xf numFmtId="0" fontId="11" fillId="4" borderId="11" xfId="0" applyFont="1" applyFill="1" applyBorder="1" applyAlignment="1">
      <alignment vertical="top" wrapText="1"/>
    </xf>
    <xf numFmtId="0" fontId="11" fillId="4" borderId="12" xfId="0" applyFont="1" applyFill="1" applyBorder="1" applyAlignment="1">
      <alignment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2" fillId="0" borderId="36" xfId="0" applyFont="1" applyBorder="1" applyAlignment="1">
      <alignment horizontal="center" vertical="center" wrapText="1"/>
    </xf>
    <xf numFmtId="0" fontId="11" fillId="4" borderId="10" xfId="0" applyFont="1" applyFill="1" applyBorder="1" applyAlignment="1">
      <alignment horizontal="left" vertical="top"/>
    </xf>
    <xf numFmtId="0" fontId="11" fillId="4" borderId="11" xfId="0" applyFont="1" applyFill="1" applyBorder="1" applyAlignment="1">
      <alignment horizontal="left" vertical="top"/>
    </xf>
    <xf numFmtId="0" fontId="11" fillId="4" borderId="12" xfId="0" applyFont="1" applyFill="1" applyBorder="1" applyAlignment="1">
      <alignment horizontal="left" vertical="top"/>
    </xf>
    <xf numFmtId="0" fontId="2" fillId="0" borderId="37" xfId="0" applyFont="1" applyBorder="1" applyAlignment="1">
      <alignment horizontal="center" vertical="center" wrapText="1"/>
    </xf>
    <xf numFmtId="0" fontId="2" fillId="4" borderId="22"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1" fillId="0" borderId="34" xfId="0" applyFont="1" applyBorder="1" applyAlignment="1">
      <alignment horizontal="left" vertical="top" wrapText="1"/>
    </xf>
    <xf numFmtId="0" fontId="19" fillId="0" borderId="10" xfId="0" applyFont="1" applyBorder="1" applyAlignment="1">
      <alignment horizontal="left" vertical="top" wrapText="1"/>
    </xf>
    <xf numFmtId="0" fontId="19" fillId="0" borderId="11" xfId="0" applyFont="1" applyBorder="1" applyAlignment="1">
      <alignment horizontal="left" vertical="top" wrapText="1"/>
    </xf>
    <xf numFmtId="0" fontId="19" fillId="0" borderId="12" xfId="0" applyFont="1" applyBorder="1" applyAlignment="1">
      <alignment horizontal="left" vertical="top"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4" borderId="25"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31" xfId="0" applyFont="1" applyFill="1" applyBorder="1" applyAlignment="1">
      <alignment horizontal="center" vertical="center"/>
    </xf>
    <xf numFmtId="0" fontId="1" fillId="4" borderId="32" xfId="0" applyFont="1" applyFill="1" applyBorder="1" applyAlignment="1">
      <alignment horizontal="center" vertical="center"/>
    </xf>
    <xf numFmtId="0" fontId="26" fillId="4" borderId="6" xfId="0" applyFont="1" applyFill="1" applyBorder="1" applyAlignment="1">
      <alignment horizontal="left" vertical="top" wrapText="1"/>
    </xf>
    <xf numFmtId="0" fontId="26" fillId="4" borderId="8" xfId="0" applyFont="1" applyFill="1" applyBorder="1" applyAlignment="1">
      <alignment horizontal="left" vertical="top" wrapText="1"/>
    </xf>
    <xf numFmtId="0" fontId="26" fillId="4" borderId="7" xfId="0" applyFont="1" applyFill="1" applyBorder="1" applyAlignment="1">
      <alignment horizontal="left" vertical="top" wrapText="1"/>
    </xf>
    <xf numFmtId="0" fontId="13" fillId="4" borderId="25" xfId="0" applyFont="1" applyFill="1" applyBorder="1" applyAlignment="1">
      <alignment horizontal="center" vertical="center" wrapText="1"/>
    </xf>
    <xf numFmtId="0" fontId="1" fillId="4" borderId="28"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23" xfId="0" applyFont="1" applyFill="1" applyBorder="1" applyAlignment="1">
      <alignment horizontal="center" vertical="center"/>
    </xf>
    <xf numFmtId="0" fontId="1" fillId="4" borderId="34" xfId="0" applyFont="1" applyFill="1" applyBorder="1" applyAlignment="1">
      <alignment horizontal="center" vertical="center"/>
    </xf>
    <xf numFmtId="0" fontId="2" fillId="4" borderId="34"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1" fillId="12" borderId="6" xfId="0" applyFont="1" applyFill="1" applyBorder="1" applyAlignment="1">
      <alignment horizontal="center" vertical="top"/>
    </xf>
    <xf numFmtId="0" fontId="1" fillId="12" borderId="8" xfId="0" applyFont="1" applyFill="1" applyBorder="1" applyAlignment="1">
      <alignment horizontal="center" vertical="top"/>
    </xf>
    <xf numFmtId="0" fontId="1" fillId="12" borderId="7" xfId="0" applyFont="1" applyFill="1" applyBorder="1" applyAlignment="1">
      <alignment horizontal="center" vertical="top"/>
    </xf>
    <xf numFmtId="0" fontId="17" fillId="0" borderId="6" xfId="0" applyFont="1" applyBorder="1" applyAlignment="1">
      <alignment horizontal="left" vertical="top"/>
    </xf>
    <xf numFmtId="0" fontId="17" fillId="0" borderId="8" xfId="0" applyFont="1" applyBorder="1" applyAlignment="1">
      <alignment horizontal="left" vertical="top"/>
    </xf>
    <xf numFmtId="0" fontId="17" fillId="0" borderId="7" xfId="0" applyFont="1" applyBorder="1" applyAlignment="1">
      <alignment horizontal="left" vertical="top"/>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1" fillId="12" borderId="25" xfId="0" applyFont="1" applyFill="1" applyBorder="1" applyAlignment="1">
      <alignment horizontal="center" vertical="top"/>
    </xf>
    <xf numFmtId="0" fontId="19" fillId="0" borderId="6" xfId="0" applyFont="1" applyBorder="1" applyAlignment="1">
      <alignment horizontal="left" vertical="top"/>
    </xf>
    <xf numFmtId="0" fontId="19" fillId="0" borderId="8" xfId="0" applyFont="1" applyBorder="1" applyAlignment="1">
      <alignment horizontal="left" vertical="top"/>
    </xf>
    <xf numFmtId="0" fontId="19" fillId="0" borderId="7" xfId="0" applyFont="1" applyBorder="1" applyAlignment="1">
      <alignment horizontal="left" vertical="top"/>
    </xf>
    <xf numFmtId="0" fontId="4" fillId="3" borderId="27"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1" fillId="12" borderId="10" xfId="0" applyFont="1" applyFill="1" applyBorder="1" applyAlignment="1">
      <alignment horizontal="center" vertical="top"/>
    </xf>
    <xf numFmtId="0" fontId="1" fillId="12" borderId="11" xfId="0" applyFont="1" applyFill="1" applyBorder="1" applyAlignment="1">
      <alignment horizontal="center" vertical="top"/>
    </xf>
    <xf numFmtId="0" fontId="1" fillId="12" borderId="12" xfId="0" applyFont="1" applyFill="1" applyBorder="1" applyAlignment="1">
      <alignment horizontal="center" vertical="top"/>
    </xf>
    <xf numFmtId="0" fontId="1" fillId="0" borderId="36" xfId="0" applyFont="1" applyBorder="1" applyAlignment="1">
      <alignment horizontal="left" vertical="top" wrapText="1"/>
    </xf>
    <xf numFmtId="0" fontId="1" fillId="0" borderId="31" xfId="0" applyFont="1" applyBorder="1" applyAlignment="1">
      <alignment horizontal="left" vertical="top" wrapText="1"/>
    </xf>
    <xf numFmtId="0" fontId="1" fillId="0" borderId="37" xfId="0" applyFont="1" applyBorder="1" applyAlignment="1">
      <alignment horizontal="left" vertical="top" wrapText="1"/>
    </xf>
    <xf numFmtId="0" fontId="19" fillId="0" borderId="22" xfId="0" applyFont="1" applyBorder="1" applyAlignment="1">
      <alignment horizontal="left" vertical="top"/>
    </xf>
    <xf numFmtId="0" fontId="19" fillId="0" borderId="23" xfId="0" applyFont="1" applyBorder="1" applyAlignment="1">
      <alignment horizontal="left" vertical="top"/>
    </xf>
    <xf numFmtId="0" fontId="19" fillId="0" borderId="34" xfId="0" applyFont="1" applyBorder="1" applyAlignment="1">
      <alignment horizontal="left" vertical="top"/>
    </xf>
    <xf numFmtId="0" fontId="17" fillId="0" borderId="10" xfId="0" applyFont="1" applyBorder="1" applyAlignment="1">
      <alignment horizontal="left" vertical="top" wrapText="1"/>
    </xf>
    <xf numFmtId="0" fontId="17" fillId="0" borderId="11" xfId="0" applyFont="1" applyBorder="1" applyAlignment="1">
      <alignment horizontal="left" vertical="top" wrapText="1"/>
    </xf>
    <xf numFmtId="0" fontId="17" fillId="0" borderId="12" xfId="0" applyFont="1" applyBorder="1" applyAlignment="1">
      <alignment horizontal="left" vertical="top" wrapText="1"/>
    </xf>
    <xf numFmtId="0" fontId="2" fillId="0" borderId="28" xfId="0" applyFont="1" applyBorder="1" applyAlignment="1">
      <alignment horizontal="center" vertical="center" wrapText="1"/>
    </xf>
    <xf numFmtId="0" fontId="4" fillId="3" borderId="24"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1" fillId="0" borderId="28" xfId="0" applyFont="1" applyBorder="1" applyAlignment="1">
      <alignment horizontal="center" vertical="center"/>
    </xf>
    <xf numFmtId="0" fontId="17" fillId="0" borderId="28" xfId="0" applyFont="1" applyBorder="1" applyAlignment="1">
      <alignment horizontal="left" vertical="top" wrapText="1"/>
    </xf>
    <xf numFmtId="0" fontId="17" fillId="0" borderId="28" xfId="0" applyFont="1" applyBorder="1" applyAlignment="1">
      <alignment horizontal="left" vertical="top"/>
    </xf>
    <xf numFmtId="0" fontId="11" fillId="4" borderId="28" xfId="0" applyFont="1" applyFill="1" applyBorder="1" applyAlignment="1">
      <alignment horizontal="center" vertical="center" wrapText="1"/>
    </xf>
    <xf numFmtId="0" fontId="11" fillId="0" borderId="6" xfId="0" applyFont="1" applyBorder="1" applyAlignment="1">
      <alignment horizontal="left" vertical="top"/>
    </xf>
    <xf numFmtId="0" fontId="11" fillId="0" borderId="8" xfId="0" applyFont="1" applyBorder="1" applyAlignment="1">
      <alignment horizontal="left" vertical="top"/>
    </xf>
    <xf numFmtId="0" fontId="11" fillId="0" borderId="7" xfId="0" applyFont="1" applyBorder="1" applyAlignment="1">
      <alignment horizontal="left" vertical="top"/>
    </xf>
    <xf numFmtId="0" fontId="17" fillId="4" borderId="10" xfId="0" applyFont="1" applyFill="1" applyBorder="1" applyAlignment="1">
      <alignment horizontal="left" vertical="top" wrapText="1"/>
    </xf>
    <xf numFmtId="0" fontId="17" fillId="4" borderId="11" xfId="0" applyFont="1" applyFill="1" applyBorder="1" applyAlignment="1">
      <alignment horizontal="left" vertical="top" wrapText="1"/>
    </xf>
    <xf numFmtId="0" fontId="17" fillId="4" borderId="12" xfId="0" applyFont="1" applyFill="1" applyBorder="1" applyAlignment="1">
      <alignment horizontal="left" vertical="top" wrapText="1"/>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center" vertical="top" wrapText="1"/>
    </xf>
    <xf numFmtId="0" fontId="5" fillId="11" borderId="25" xfId="0" applyFont="1" applyFill="1" applyBorder="1" applyAlignment="1">
      <alignment horizontal="left" vertical="top" wrapText="1"/>
    </xf>
    <xf numFmtId="0" fontId="8" fillId="11" borderId="8" xfId="0" applyFont="1" applyFill="1" applyBorder="1" applyAlignment="1">
      <alignment horizontal="left" vertical="top" wrapText="1"/>
    </xf>
    <xf numFmtId="0" fontId="8" fillId="11" borderId="7" xfId="0" applyFont="1" applyFill="1" applyBorder="1" applyAlignment="1">
      <alignment horizontal="left" vertical="top" wrapText="1"/>
    </xf>
    <xf numFmtId="0" fontId="2" fillId="4" borderId="42"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41" xfId="0" applyFont="1" applyFill="1" applyBorder="1" applyAlignment="1">
      <alignment horizontal="center" vertical="center"/>
    </xf>
    <xf numFmtId="0" fontId="12" fillId="4" borderId="30"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2" fillId="4" borderId="32" xfId="0" applyFont="1" applyFill="1" applyBorder="1" applyAlignment="1">
      <alignment horizontal="center" vertical="center" wrapText="1"/>
    </xf>
    <xf numFmtId="0" fontId="11" fillId="4" borderId="30" xfId="0" applyFont="1" applyFill="1" applyBorder="1" applyAlignment="1">
      <alignment horizontal="center" vertical="center"/>
    </xf>
    <xf numFmtId="0" fontId="11" fillId="4" borderId="31" xfId="0" applyFont="1" applyFill="1" applyBorder="1" applyAlignment="1">
      <alignment horizontal="center" vertical="center"/>
    </xf>
    <xf numFmtId="0" fontId="11" fillId="4" borderId="32" xfId="0" applyFont="1" applyFill="1" applyBorder="1" applyAlignment="1">
      <alignment horizontal="center" vertical="center"/>
    </xf>
    <xf numFmtId="0" fontId="2" fillId="11" borderId="6"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1" fillId="4" borderId="28" xfId="0" applyFont="1" applyFill="1" applyBorder="1" applyAlignment="1">
      <alignment horizontal="left" vertical="top" wrapText="1"/>
    </xf>
    <xf numFmtId="0" fontId="19" fillId="0" borderId="6" xfId="0" applyFont="1" applyBorder="1" applyAlignment="1">
      <alignment horizontal="left" vertical="top" wrapText="1"/>
    </xf>
    <xf numFmtId="0" fontId="19" fillId="0" borderId="8" xfId="0" applyFont="1" applyBorder="1" applyAlignment="1">
      <alignment horizontal="left" vertical="top" wrapText="1"/>
    </xf>
    <xf numFmtId="0" fontId="19" fillId="0" borderId="7" xfId="0" applyFont="1" applyBorder="1" applyAlignment="1">
      <alignment horizontal="left" vertical="top" wrapText="1"/>
    </xf>
    <xf numFmtId="0" fontId="26" fillId="0" borderId="6" xfId="0" applyFont="1" applyBorder="1" applyAlignment="1">
      <alignment horizontal="left" vertical="top" wrapText="1"/>
    </xf>
    <xf numFmtId="0" fontId="26" fillId="0" borderId="8" xfId="0" applyFont="1" applyBorder="1" applyAlignment="1">
      <alignment horizontal="left" vertical="top" wrapText="1"/>
    </xf>
    <xf numFmtId="0" fontId="26" fillId="0" borderId="7" xfId="0" applyFont="1" applyBorder="1" applyAlignment="1">
      <alignment horizontal="left" vertical="top"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6" fillId="0" borderId="22" xfId="0" applyFont="1" applyBorder="1" applyAlignment="1">
      <alignment horizontal="left" vertical="top" wrapText="1"/>
    </xf>
    <xf numFmtId="0" fontId="26" fillId="0" borderId="23" xfId="0" applyFont="1" applyBorder="1" applyAlignment="1">
      <alignment horizontal="left" vertical="top" wrapText="1"/>
    </xf>
    <xf numFmtId="0" fontId="26" fillId="0" borderId="34" xfId="0" applyFont="1" applyBorder="1" applyAlignment="1">
      <alignment horizontal="left" vertical="top" wrapText="1"/>
    </xf>
    <xf numFmtId="0" fontId="20" fillId="0" borderId="10" xfId="0" applyFont="1" applyBorder="1"/>
    <xf numFmtId="0" fontId="20" fillId="0" borderId="11" xfId="0" applyFont="1" applyBorder="1"/>
    <xf numFmtId="0" fontId="20" fillId="0" borderId="12" xfId="0" applyFont="1" applyBorder="1"/>
    <xf numFmtId="0" fontId="4" fillId="3" borderId="19"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2" fillId="0" borderId="18" xfId="0" applyFont="1" applyBorder="1" applyAlignment="1">
      <alignment horizontal="center" vertical="center" wrapText="1"/>
    </xf>
    <xf numFmtId="0" fontId="1" fillId="4" borderId="18" xfId="0" applyFont="1" applyFill="1" applyBorder="1" applyAlignment="1">
      <alignment horizontal="left" vertical="top" wrapText="1"/>
    </xf>
    <xf numFmtId="0" fontId="17" fillId="0" borderId="18" xfId="0" applyFont="1" applyBorder="1" applyAlignment="1">
      <alignment horizontal="left" vertical="top" wrapText="1"/>
    </xf>
    <xf numFmtId="0" fontId="20" fillId="0" borderId="18" xfId="0" applyFont="1" applyBorder="1"/>
    <xf numFmtId="0" fontId="11" fillId="0" borderId="18" xfId="0" applyFont="1" applyBorder="1" applyAlignment="1">
      <alignment horizontal="center" vertical="center"/>
    </xf>
    <xf numFmtId="0" fontId="20" fillId="4" borderId="10" xfId="0" applyFont="1" applyFill="1" applyBorder="1"/>
    <xf numFmtId="0" fontId="20" fillId="4" borderId="11" xfId="0" applyFont="1" applyFill="1" applyBorder="1"/>
    <xf numFmtId="0" fontId="20" fillId="4" borderId="12" xfId="0" applyFont="1" applyFill="1" applyBorder="1"/>
    <xf numFmtId="0" fontId="20" fillId="0" borderId="36" xfId="0" applyFont="1" applyBorder="1"/>
    <xf numFmtId="0" fontId="20" fillId="0" borderId="31" xfId="0" applyFont="1" applyBorder="1"/>
    <xf numFmtId="0" fontId="20" fillId="0" borderId="37" xfId="0" applyFont="1" applyBorder="1"/>
    <xf numFmtId="0" fontId="4" fillId="7" borderId="3" xfId="0" applyFont="1" applyFill="1" applyBorder="1" applyAlignment="1">
      <alignment horizontal="center" vertical="top" wrapText="1"/>
    </xf>
    <xf numFmtId="0" fontId="4" fillId="7" borderId="4" xfId="0" applyFont="1" applyFill="1" applyBorder="1" applyAlignment="1">
      <alignment horizontal="center" vertical="top" wrapText="1"/>
    </xf>
    <xf numFmtId="0" fontId="4" fillId="7" borderId="5" xfId="0" applyFont="1" applyFill="1" applyBorder="1" applyAlignment="1">
      <alignment horizontal="center" vertical="top" wrapText="1"/>
    </xf>
    <xf numFmtId="0" fontId="19" fillId="0" borderId="28" xfId="0" applyFont="1" applyBorder="1" applyAlignment="1">
      <alignment horizontal="left" vertical="top" wrapText="1"/>
    </xf>
    <xf numFmtId="0" fontId="11" fillId="0" borderId="6" xfId="0" applyFont="1" applyBorder="1" applyAlignment="1">
      <alignment horizontal="left" vertical="top" wrapText="1"/>
    </xf>
    <xf numFmtId="0" fontId="11" fillId="0" borderId="8" xfId="0" applyFont="1" applyBorder="1" applyAlignment="1">
      <alignment horizontal="left" vertical="top" wrapText="1"/>
    </xf>
    <xf numFmtId="0" fontId="11" fillId="0" borderId="7" xfId="0" applyFont="1" applyBorder="1" applyAlignment="1">
      <alignment horizontal="left" vertical="top" wrapText="1"/>
    </xf>
    <xf numFmtId="0" fontId="2" fillId="0" borderId="18" xfId="0" applyFont="1" applyBorder="1" applyAlignment="1">
      <alignment horizontal="center" vertical="center"/>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left" vertical="top"/>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9" fillId="4" borderId="30" xfId="0" applyFont="1" applyFill="1" applyBorder="1" applyAlignment="1">
      <alignment horizontal="left" vertical="top" wrapText="1"/>
    </xf>
    <xf numFmtId="0" fontId="9" fillId="4" borderId="31" xfId="0" applyFont="1" applyFill="1" applyBorder="1" applyAlignment="1">
      <alignment horizontal="left" vertical="top" wrapText="1"/>
    </xf>
    <xf numFmtId="0" fontId="9" fillId="4" borderId="32" xfId="0" applyFont="1" applyFill="1" applyBorder="1" applyAlignment="1">
      <alignment horizontal="left" vertical="top" wrapText="1"/>
    </xf>
    <xf numFmtId="0" fontId="2" fillId="4" borderId="18" xfId="0" applyFont="1" applyFill="1" applyBorder="1" applyAlignment="1">
      <alignment horizontal="center" vertical="center"/>
    </xf>
    <xf numFmtId="0" fontId="1" fillId="4" borderId="22" xfId="0" applyFont="1" applyFill="1" applyBorder="1" applyAlignment="1">
      <alignment horizontal="center" vertical="top"/>
    </xf>
    <xf numFmtId="0" fontId="1" fillId="4" borderId="23" xfId="0" applyFont="1" applyFill="1" applyBorder="1" applyAlignment="1">
      <alignment horizontal="center" vertical="top"/>
    </xf>
    <xf numFmtId="0" fontId="1" fillId="4" borderId="34" xfId="0" applyFont="1" applyFill="1" applyBorder="1" applyAlignment="1">
      <alignment horizontal="center" vertical="top"/>
    </xf>
    <xf numFmtId="0" fontId="8" fillId="4" borderId="10" xfId="0" applyFont="1" applyFill="1" applyBorder="1" applyAlignment="1">
      <alignment horizontal="left" vertical="top" wrapText="1"/>
    </xf>
    <xf numFmtId="0" fontId="8" fillId="4" borderId="11" xfId="0" applyFont="1" applyFill="1" applyBorder="1" applyAlignment="1">
      <alignment horizontal="left" vertical="top" wrapText="1"/>
    </xf>
    <xf numFmtId="0" fontId="8" fillId="4" borderId="18" xfId="0" applyFont="1" applyFill="1" applyBorder="1" applyAlignment="1">
      <alignment horizontal="left" vertical="top" wrapText="1"/>
    </xf>
    <xf numFmtId="0" fontId="1" fillId="4" borderId="30" xfId="0" applyFont="1" applyFill="1" applyBorder="1" applyAlignment="1">
      <alignment horizontal="left" vertical="top" wrapText="1"/>
    </xf>
    <xf numFmtId="0" fontId="1" fillId="4" borderId="31" xfId="0" applyFont="1" applyFill="1" applyBorder="1" applyAlignment="1">
      <alignment horizontal="left" vertical="top" wrapText="1"/>
    </xf>
    <xf numFmtId="0" fontId="1" fillId="4" borderId="32" xfId="0" applyFont="1" applyFill="1" applyBorder="1" applyAlignment="1">
      <alignment horizontal="left" vertical="top" wrapText="1"/>
    </xf>
    <xf numFmtId="0" fontId="2" fillId="4" borderId="37" xfId="0" applyFont="1" applyFill="1" applyBorder="1" applyAlignment="1">
      <alignment horizontal="center" vertical="center"/>
    </xf>
    <xf numFmtId="0" fontId="28" fillId="4" borderId="6" xfId="0" applyFont="1" applyFill="1" applyBorder="1" applyAlignment="1">
      <alignment horizontal="center" vertical="center" wrapText="1"/>
    </xf>
    <xf numFmtId="0" fontId="28" fillId="4" borderId="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7"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7" xfId="0" applyFont="1" applyFill="1" applyBorder="1" applyAlignment="1">
      <alignment horizontal="center" vertical="center"/>
    </xf>
    <xf numFmtId="0" fontId="1" fillId="4" borderId="33"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4" borderId="29" xfId="0" applyFont="1" applyFill="1" applyBorder="1" applyAlignment="1">
      <alignment horizontal="left" vertical="top" wrapText="1"/>
    </xf>
    <xf numFmtId="0" fontId="2" fillId="4" borderId="30" xfId="0" applyFont="1" applyFill="1" applyBorder="1" applyAlignment="1">
      <alignment horizontal="left" vertical="top" wrapText="1"/>
    </xf>
    <xf numFmtId="0" fontId="2" fillId="4" borderId="31" xfId="0" applyFont="1" applyFill="1" applyBorder="1" applyAlignment="1">
      <alignment horizontal="left" vertical="top" wrapText="1"/>
    </xf>
    <xf numFmtId="0" fontId="2" fillId="4" borderId="37" xfId="0" applyFont="1" applyFill="1" applyBorder="1" applyAlignment="1">
      <alignment horizontal="left" vertical="top" wrapText="1"/>
    </xf>
    <xf numFmtId="0" fontId="2" fillId="4" borderId="32" xfId="0" applyFont="1" applyFill="1" applyBorder="1" applyAlignment="1">
      <alignment horizontal="left" vertical="top" wrapText="1"/>
    </xf>
    <xf numFmtId="0" fontId="12" fillId="4" borderId="6"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1" fillId="4" borderId="30" xfId="0" applyFont="1" applyFill="1" applyBorder="1" applyAlignment="1">
      <alignment horizontal="left" vertical="top" wrapText="1"/>
    </xf>
    <xf numFmtId="0" fontId="11" fillId="4" borderId="31" xfId="0" applyFont="1" applyFill="1" applyBorder="1" applyAlignment="1">
      <alignment horizontal="left" vertical="top" wrapText="1"/>
    </xf>
    <xf numFmtId="0" fontId="11" fillId="4" borderId="32" xfId="0" applyFont="1" applyFill="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11" fillId="4" borderId="25" xfId="0" applyFont="1" applyFill="1" applyBorder="1" applyAlignment="1">
      <alignment horizontal="center" vertical="center" wrapText="1"/>
    </xf>
    <xf numFmtId="0" fontId="2" fillId="4" borderId="25" xfId="0" applyFont="1" applyFill="1" applyBorder="1" applyAlignment="1">
      <alignment horizontal="center" vertical="center"/>
    </xf>
    <xf numFmtId="0" fontId="11" fillId="4" borderId="25" xfId="0" applyFont="1" applyFill="1" applyBorder="1" applyAlignment="1">
      <alignment horizontal="center" vertical="center"/>
    </xf>
    <xf numFmtId="0" fontId="2" fillId="4" borderId="36" xfId="0" applyFont="1" applyFill="1" applyBorder="1" applyAlignment="1">
      <alignment horizontal="center" vertical="center" wrapText="1"/>
    </xf>
    <xf numFmtId="0" fontId="8" fillId="4" borderId="28" xfId="0" applyFont="1" applyFill="1" applyBorder="1" applyAlignment="1">
      <alignment horizontal="left" vertical="top" wrapText="1"/>
    </xf>
    <xf numFmtId="0" fontId="2" fillId="4" borderId="13" xfId="0" applyFont="1" applyFill="1" applyBorder="1" applyAlignment="1">
      <alignment horizontal="center" vertical="center"/>
    </xf>
    <xf numFmtId="0" fontId="2" fillId="4" borderId="35" xfId="0" applyFont="1" applyFill="1" applyBorder="1" applyAlignment="1">
      <alignment horizontal="center" vertical="center"/>
    </xf>
    <xf numFmtId="0" fontId="1" fillId="4" borderId="30" xfId="0" applyFont="1" applyFill="1" applyBorder="1" applyAlignment="1">
      <alignment horizontal="left" vertical="top"/>
    </xf>
    <xf numFmtId="0" fontId="1" fillId="4" borderId="31" xfId="0" applyFont="1" applyFill="1" applyBorder="1" applyAlignment="1">
      <alignment horizontal="left" vertical="top"/>
    </xf>
    <xf numFmtId="0" fontId="1" fillId="4" borderId="32" xfId="0" applyFont="1" applyFill="1" applyBorder="1" applyAlignment="1">
      <alignment horizontal="left" vertical="top"/>
    </xf>
    <xf numFmtId="0" fontId="8" fillId="4" borderId="30" xfId="0" applyFont="1" applyFill="1" applyBorder="1" applyAlignment="1">
      <alignment horizontal="left" vertical="top" wrapText="1"/>
    </xf>
    <xf numFmtId="0" fontId="8" fillId="4" borderId="31" xfId="0" applyFont="1" applyFill="1" applyBorder="1" applyAlignment="1">
      <alignment horizontal="left" vertical="top" wrapText="1"/>
    </xf>
    <xf numFmtId="0" fontId="8" fillId="4" borderId="32" xfId="0" applyFont="1" applyFill="1" applyBorder="1" applyAlignment="1">
      <alignment horizontal="left" vertical="top" wrapText="1"/>
    </xf>
    <xf numFmtId="0" fontId="11" fillId="4" borderId="30" xfId="0" applyFont="1" applyFill="1" applyBorder="1" applyAlignment="1">
      <alignment horizontal="left" vertical="top"/>
    </xf>
    <xf numFmtId="0" fontId="11" fillId="4" borderId="31" xfId="0" applyFont="1" applyFill="1" applyBorder="1" applyAlignment="1">
      <alignment horizontal="left" vertical="top"/>
    </xf>
    <xf numFmtId="0" fontId="11" fillId="4" borderId="32" xfId="0" applyFont="1" applyFill="1" applyBorder="1" applyAlignment="1">
      <alignment horizontal="left" vertical="top"/>
    </xf>
    <xf numFmtId="0" fontId="13" fillId="0" borderId="6" xfId="0" applyFont="1" applyBorder="1" applyAlignment="1">
      <alignment horizontal="left" vertical="top" wrapText="1"/>
    </xf>
    <xf numFmtId="0" fontId="13" fillId="0" borderId="8" xfId="0" applyFont="1" applyBorder="1" applyAlignment="1">
      <alignment horizontal="left" vertical="top" wrapText="1"/>
    </xf>
    <xf numFmtId="0" fontId="13" fillId="0" borderId="7" xfId="0" applyFont="1" applyBorder="1" applyAlignment="1">
      <alignment horizontal="left" vertical="top" wrapText="1"/>
    </xf>
    <xf numFmtId="0" fontId="13" fillId="0" borderId="25" xfId="0" applyFont="1" applyBorder="1" applyAlignment="1">
      <alignment horizontal="left" vertical="top" wrapText="1"/>
    </xf>
    <xf numFmtId="0" fontId="2" fillId="4" borderId="10" xfId="0" applyFont="1" applyFill="1" applyBorder="1" applyAlignment="1">
      <alignment horizontal="left" vertical="top" wrapText="1"/>
    </xf>
    <xf numFmtId="0" fontId="2" fillId="4" borderId="11" xfId="0" applyFont="1" applyFill="1" applyBorder="1" applyAlignment="1">
      <alignment horizontal="left" vertical="top" wrapText="1"/>
    </xf>
    <xf numFmtId="0" fontId="2" fillId="4" borderId="12" xfId="0" applyFont="1" applyFill="1" applyBorder="1" applyAlignment="1">
      <alignment horizontal="left" vertical="top" wrapText="1"/>
    </xf>
    <xf numFmtId="0" fontId="2" fillId="4" borderId="28" xfId="0" applyFont="1" applyFill="1" applyBorder="1" applyAlignment="1">
      <alignment horizontal="left" vertical="top" wrapText="1"/>
    </xf>
    <xf numFmtId="0" fontId="30" fillId="0" borderId="6" xfId="0" applyFont="1" applyBorder="1" applyAlignment="1">
      <alignment horizontal="left" vertical="top" wrapText="1"/>
    </xf>
    <xf numFmtId="0" fontId="30" fillId="0" borderId="8" xfId="0" applyFont="1" applyBorder="1" applyAlignment="1">
      <alignment horizontal="left" vertical="top" wrapText="1"/>
    </xf>
    <xf numFmtId="0" fontId="30" fillId="0" borderId="7" xfId="0" applyFont="1" applyBorder="1" applyAlignment="1">
      <alignment horizontal="left" vertical="top" wrapText="1"/>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center"/>
    </xf>
    <xf numFmtId="0" fontId="18" fillId="4" borderId="6"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 fillId="0" borderId="0" xfId="0" applyFont="1" applyAlignment="1">
      <alignment horizontal="center" vertical="top"/>
    </xf>
    <xf numFmtId="0" fontId="1" fillId="0" borderId="1" xfId="0" applyFont="1" applyBorder="1" applyAlignment="1">
      <alignment horizontal="center" vertical="top"/>
    </xf>
    <xf numFmtId="0" fontId="2" fillId="0" borderId="0" xfId="0" applyFont="1" applyAlignment="1">
      <alignment horizontal="right" vertical="center" wrapText="1"/>
    </xf>
    <xf numFmtId="0" fontId="2" fillId="0" borderId="1" xfId="0" applyFont="1" applyBorder="1" applyAlignment="1">
      <alignment horizontal="right"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4" fillId="4" borderId="6"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7" xfId="0" applyFont="1" applyFill="1" applyBorder="1" applyAlignment="1">
      <alignment horizontal="center" vertical="center"/>
    </xf>
    <xf numFmtId="0" fontId="2" fillId="0" borderId="6" xfId="0" applyFont="1" applyBorder="1" applyAlignment="1">
      <alignment horizontal="center" vertical="top" wrapText="1"/>
    </xf>
    <xf numFmtId="0" fontId="2" fillId="0" borderId="8" xfId="0" applyFont="1" applyBorder="1" applyAlignment="1">
      <alignment horizontal="center" vertical="top" wrapText="1"/>
    </xf>
    <xf numFmtId="0" fontId="2" fillId="0" borderId="7" xfId="0" applyFont="1" applyBorder="1" applyAlignment="1">
      <alignment horizontal="center" vertical="top" wrapText="1"/>
    </xf>
    <xf numFmtId="0" fontId="1" fillId="4" borderId="17" xfId="0" applyFont="1" applyFill="1" applyBorder="1" applyAlignment="1">
      <alignment horizontal="left" vertical="top"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0" borderId="6" xfId="0" applyFont="1" applyBorder="1" applyAlignment="1">
      <alignment horizontal="center" vertical="center" textRotation="90" wrapText="1"/>
    </xf>
    <xf numFmtId="0" fontId="1" fillId="0" borderId="7" xfId="0" applyFont="1" applyBorder="1" applyAlignment="1">
      <alignment horizontal="center" vertical="center" textRotation="90" wrapText="1"/>
    </xf>
    <xf numFmtId="0" fontId="2" fillId="4" borderId="6" xfId="0" applyFont="1" applyFill="1" applyBorder="1" applyAlignment="1">
      <alignment horizontal="center"/>
    </xf>
    <xf numFmtId="0" fontId="2" fillId="4" borderId="8" xfId="0" applyFont="1" applyFill="1" applyBorder="1" applyAlignment="1">
      <alignment horizontal="center"/>
    </xf>
    <xf numFmtId="0" fontId="2" fillId="4" borderId="7" xfId="0" applyFont="1" applyFill="1" applyBorder="1" applyAlignment="1">
      <alignment horizontal="center"/>
    </xf>
    <xf numFmtId="0" fontId="12" fillId="4" borderId="6"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7" xfId="0" applyFont="1" applyFill="1" applyBorder="1" applyAlignment="1">
      <alignment horizontal="left" vertical="top" wrapText="1"/>
    </xf>
    <xf numFmtId="0" fontId="30" fillId="0" borderId="2" xfId="0" applyFont="1" applyBorder="1" applyAlignment="1">
      <alignment horizontal="left" vertical="top" wrapText="1"/>
    </xf>
    <xf numFmtId="0" fontId="29" fillId="0" borderId="2" xfId="0" applyFont="1" applyBorder="1" applyAlignment="1">
      <alignment horizontal="center" vertical="top" wrapText="1"/>
    </xf>
    <xf numFmtId="0" fontId="29" fillId="0" borderId="2" xfId="0" applyFont="1" applyBorder="1" applyAlignment="1">
      <alignment horizontal="left" vertical="top" wrapText="1"/>
    </xf>
    <xf numFmtId="0" fontId="29" fillId="0" borderId="2" xfId="0" applyFont="1" applyBorder="1" applyAlignment="1">
      <alignment horizontal="center" vertical="center" textRotation="90" wrapText="1"/>
    </xf>
    <xf numFmtId="0" fontId="33" fillId="0" borderId="2" xfId="1" applyFont="1" applyBorder="1" applyAlignment="1">
      <alignment horizontal="center" vertical="center" wrapText="1"/>
    </xf>
    <xf numFmtId="0" fontId="34" fillId="13" borderId="2" xfId="0" applyFont="1" applyFill="1" applyBorder="1" applyAlignment="1">
      <alignment horizontal="center" vertical="center" wrapText="1"/>
    </xf>
    <xf numFmtId="0" fontId="35" fillId="14" borderId="2" xfId="0" applyFont="1" applyFill="1" applyBorder="1" applyAlignment="1">
      <alignment horizontal="center" vertical="center" wrapText="1"/>
    </xf>
    <xf numFmtId="0" fontId="30" fillId="0" borderId="2" xfId="0" applyFont="1" applyBorder="1" applyAlignment="1">
      <alignment horizontal="center" vertical="center" wrapText="1"/>
    </xf>
    <xf numFmtId="0" fontId="29" fillId="0" borderId="2" xfId="0" applyFont="1" applyBorder="1" applyAlignment="1">
      <alignment horizontal="center" vertical="center" wrapText="1"/>
    </xf>
    <xf numFmtId="0" fontId="29" fillId="15" borderId="2" xfId="0" applyFont="1" applyFill="1" applyBorder="1" applyAlignment="1">
      <alignment horizontal="center" vertical="center" wrapText="1"/>
    </xf>
    <xf numFmtId="0" fontId="29" fillId="16" borderId="2" xfId="0" applyFont="1" applyFill="1" applyBorder="1" applyAlignment="1">
      <alignment horizontal="center" vertical="center" wrapText="1"/>
    </xf>
    <xf numFmtId="0" fontId="30" fillId="12" borderId="2" xfId="0" applyFont="1" applyFill="1" applyBorder="1" applyAlignment="1">
      <alignment horizontal="center" vertical="center" wrapText="1"/>
    </xf>
    <xf numFmtId="0" fontId="30" fillId="17" borderId="2" xfId="0" applyFont="1" applyFill="1" applyBorder="1" applyAlignment="1">
      <alignment horizontal="center" vertical="center" wrapText="1"/>
    </xf>
    <xf numFmtId="0" fontId="29" fillId="0" borderId="2" xfId="0" applyFont="1" applyBorder="1" applyAlignment="1">
      <alignment horizontal="center" vertical="center" textRotation="90"/>
    </xf>
    <xf numFmtId="0" fontId="35" fillId="18" borderId="2" xfId="0" applyFont="1" applyFill="1" applyBorder="1" applyAlignment="1">
      <alignment horizontal="center" vertical="center"/>
    </xf>
    <xf numFmtId="0" fontId="5" fillId="5" borderId="2" xfId="0" applyFont="1" applyFill="1" applyBorder="1" applyAlignment="1">
      <alignment horizontal="center" vertical="center"/>
    </xf>
  </cellXfs>
  <cellStyles count="2">
    <cellStyle name="Excel Built-in Normal" xfId="1" xr:uid="{7599DC39-1127-4254-999A-DE878459C14C}"/>
    <cellStyle name="Normal" xfId="0" builtinId="0"/>
  </cellStyles>
  <dxfs count="0"/>
  <tableStyles count="0" defaultTableStyle="TableStyleMedium2" defaultPivotStyle="PivotStyleLight16"/>
  <colors>
    <mruColors>
      <color rgb="FF92D050"/>
      <color rgb="FFFFFF99"/>
      <color rgb="FFF4B0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144"/>
  <sheetViews>
    <sheetView tabSelected="1" zoomScale="90" zoomScaleNormal="90" workbookViewId="0">
      <selection activeCell="E907" sqref="E907:E911"/>
    </sheetView>
  </sheetViews>
  <sheetFormatPr defaultRowHeight="15" x14ac:dyDescent="0.25"/>
  <cols>
    <col min="2" max="2" width="26.140625" customWidth="1"/>
    <col min="3" max="3" width="28.7109375" customWidth="1"/>
    <col min="7" max="7" width="11.7109375" customWidth="1"/>
    <col min="8" max="8" width="30.42578125" customWidth="1"/>
    <col min="9" max="9" width="21" customWidth="1"/>
    <col min="13" max="13" width="38.140625" customWidth="1"/>
    <col min="14" max="14" width="11" customWidth="1"/>
  </cols>
  <sheetData>
    <row r="1" spans="1:18" x14ac:dyDescent="0.25">
      <c r="A1" s="560"/>
      <c r="B1" s="560"/>
      <c r="C1" s="560"/>
      <c r="D1" s="560"/>
      <c r="E1" s="560"/>
      <c r="F1" s="560"/>
      <c r="G1" s="560"/>
      <c r="H1" s="560"/>
      <c r="I1" s="560"/>
      <c r="J1" s="560"/>
      <c r="K1" s="560"/>
      <c r="L1" s="560"/>
      <c r="M1" s="560"/>
      <c r="N1" s="560"/>
      <c r="O1" s="562" t="s">
        <v>0</v>
      </c>
      <c r="P1" s="562"/>
      <c r="Q1" s="562"/>
      <c r="R1" s="562"/>
    </row>
    <row r="2" spans="1:18" x14ac:dyDescent="0.25">
      <c r="A2" s="560"/>
      <c r="B2" s="560"/>
      <c r="C2" s="560"/>
      <c r="D2" s="560"/>
      <c r="E2" s="560"/>
      <c r="F2" s="560"/>
      <c r="G2" s="560"/>
      <c r="H2" s="560"/>
      <c r="I2" s="560"/>
      <c r="J2" s="560"/>
      <c r="K2" s="560"/>
      <c r="L2" s="560"/>
      <c r="M2" s="560"/>
      <c r="N2" s="560"/>
      <c r="O2" s="562" t="s">
        <v>1</v>
      </c>
      <c r="P2" s="562"/>
      <c r="Q2" s="562"/>
      <c r="R2" s="562"/>
    </row>
    <row r="3" spans="1:18" x14ac:dyDescent="0.25">
      <c r="A3" s="561"/>
      <c r="B3" s="561"/>
      <c r="C3" s="561"/>
      <c r="D3" s="561"/>
      <c r="E3" s="561"/>
      <c r="F3" s="561"/>
      <c r="G3" s="561"/>
      <c r="H3" s="561"/>
      <c r="I3" s="561"/>
      <c r="J3" s="561"/>
      <c r="K3" s="561"/>
      <c r="L3" s="561"/>
      <c r="M3" s="561"/>
      <c r="N3" s="561"/>
      <c r="O3" s="563" t="s">
        <v>641</v>
      </c>
      <c r="P3" s="563"/>
      <c r="Q3" s="563"/>
      <c r="R3" s="563"/>
    </row>
    <row r="4" spans="1:18" ht="15" customHeight="1" x14ac:dyDescent="0.25">
      <c r="A4" s="574" t="s">
        <v>2</v>
      </c>
      <c r="B4" s="575"/>
      <c r="C4" s="575"/>
      <c r="D4" s="575"/>
      <c r="E4" s="575"/>
      <c r="F4" s="575"/>
      <c r="G4" s="575"/>
      <c r="H4" s="575"/>
      <c r="I4" s="575"/>
      <c r="J4" s="575"/>
      <c r="K4" s="575"/>
      <c r="L4" s="575"/>
      <c r="M4" s="575"/>
      <c r="N4" s="575"/>
      <c r="O4" s="575"/>
      <c r="P4" s="575"/>
      <c r="Q4" s="575"/>
      <c r="R4" s="576"/>
    </row>
    <row r="5" spans="1:18" x14ac:dyDescent="0.25">
      <c r="A5" s="378" t="s">
        <v>3</v>
      </c>
      <c r="B5" s="379"/>
      <c r="C5" s="379"/>
      <c r="D5" s="379"/>
      <c r="E5" s="379"/>
      <c r="F5" s="379"/>
      <c r="G5" s="379"/>
      <c r="H5" s="379"/>
      <c r="I5" s="379"/>
      <c r="J5" s="379"/>
      <c r="K5" s="379"/>
      <c r="L5" s="379"/>
      <c r="M5" s="379"/>
      <c r="N5" s="379"/>
      <c r="O5" s="379"/>
      <c r="P5" s="379"/>
      <c r="Q5" s="379"/>
      <c r="R5" s="380"/>
    </row>
    <row r="6" spans="1:18" x14ac:dyDescent="0.25">
      <c r="A6" s="577" t="s">
        <v>4</v>
      </c>
      <c r="B6" s="286" t="s">
        <v>5</v>
      </c>
      <c r="C6" s="154" t="s">
        <v>6</v>
      </c>
      <c r="D6" s="564" t="s">
        <v>7</v>
      </c>
      <c r="E6" s="566"/>
      <c r="F6" s="286" t="s">
        <v>8</v>
      </c>
      <c r="G6" s="286" t="s">
        <v>9</v>
      </c>
      <c r="H6" s="286" t="s">
        <v>10</v>
      </c>
      <c r="I6" s="286" t="s">
        <v>11</v>
      </c>
      <c r="J6" s="564" t="s">
        <v>12</v>
      </c>
      <c r="K6" s="565"/>
      <c r="L6" s="565"/>
      <c r="M6" s="565"/>
      <c r="N6" s="565"/>
      <c r="O6" s="565"/>
      <c r="P6" s="565"/>
      <c r="Q6" s="566"/>
      <c r="R6" s="5" t="s">
        <v>13</v>
      </c>
    </row>
    <row r="7" spans="1:18" ht="96" x14ac:dyDescent="0.25">
      <c r="A7" s="578"/>
      <c r="B7" s="288"/>
      <c r="C7" s="156"/>
      <c r="D7" s="5" t="s">
        <v>14</v>
      </c>
      <c r="E7" s="6" t="s">
        <v>15</v>
      </c>
      <c r="F7" s="288"/>
      <c r="G7" s="288"/>
      <c r="H7" s="288"/>
      <c r="I7" s="288"/>
      <c r="J7" s="6" t="s">
        <v>16</v>
      </c>
      <c r="K7" s="6" t="s">
        <v>17</v>
      </c>
      <c r="L7" s="6" t="s">
        <v>18</v>
      </c>
      <c r="M7" s="6" t="s">
        <v>19</v>
      </c>
      <c r="N7" s="6" t="s">
        <v>20</v>
      </c>
      <c r="O7" s="6" t="s">
        <v>21</v>
      </c>
      <c r="P7" s="6" t="s">
        <v>22</v>
      </c>
      <c r="Q7" s="7" t="s">
        <v>23</v>
      </c>
      <c r="R7" s="7" t="s">
        <v>24</v>
      </c>
    </row>
    <row r="8" spans="1:18" x14ac:dyDescent="0.25">
      <c r="A8" s="186" t="s">
        <v>25</v>
      </c>
      <c r="B8" s="573" t="s">
        <v>587</v>
      </c>
      <c r="C8" s="174" t="s">
        <v>26</v>
      </c>
      <c r="D8" s="38" t="s">
        <v>27</v>
      </c>
      <c r="E8" s="8">
        <v>198</v>
      </c>
      <c r="F8" s="9"/>
      <c r="G8" s="8"/>
      <c r="H8" s="8"/>
      <c r="I8" s="8"/>
      <c r="J8" s="8">
        <f>SUM(J9:J18)</f>
        <v>198</v>
      </c>
      <c r="K8" s="8">
        <f>SUM(K9:K13)</f>
        <v>317</v>
      </c>
      <c r="L8" s="8">
        <f>SUM(L9:L13)</f>
        <v>196</v>
      </c>
      <c r="M8" s="8"/>
      <c r="N8" s="8"/>
      <c r="O8" s="8"/>
      <c r="P8" s="8"/>
      <c r="Q8" s="8"/>
      <c r="R8" s="8"/>
    </row>
    <row r="9" spans="1:18" ht="29.25" customHeight="1" x14ac:dyDescent="0.25">
      <c r="A9" s="187"/>
      <c r="B9" s="512"/>
      <c r="C9" s="175"/>
      <c r="D9" s="10" t="s">
        <v>28</v>
      </c>
      <c r="E9" s="4">
        <v>27</v>
      </c>
      <c r="F9" s="237" t="s">
        <v>29</v>
      </c>
      <c r="G9" s="324" t="s">
        <v>30</v>
      </c>
      <c r="H9" s="570"/>
      <c r="I9" s="441" t="s">
        <v>31</v>
      </c>
      <c r="J9" s="5">
        <v>27</v>
      </c>
      <c r="K9" s="13">
        <f>K19+K24+K29+K34+K39+K44+K49+K54+K59+K64+K69+K74+K79+K84+K89+K94+K99+K104+K109+K114+K119</f>
        <v>96</v>
      </c>
      <c r="L9" s="13">
        <f>L29+L34+L89</f>
        <v>60</v>
      </c>
      <c r="M9" s="502"/>
      <c r="N9" s="225"/>
      <c r="O9" s="225"/>
      <c r="P9" s="225"/>
      <c r="Q9" s="225"/>
      <c r="R9" s="225"/>
    </row>
    <row r="10" spans="1:18" ht="29.25" customHeight="1" x14ac:dyDescent="0.25">
      <c r="A10" s="187"/>
      <c r="B10" s="512"/>
      <c r="C10" s="175"/>
      <c r="D10" s="10" t="s">
        <v>33</v>
      </c>
      <c r="E10" s="4">
        <v>22</v>
      </c>
      <c r="F10" s="238"/>
      <c r="G10" s="325"/>
      <c r="H10" s="571"/>
      <c r="I10" s="442"/>
      <c r="J10" s="5">
        <v>22</v>
      </c>
      <c r="K10" s="13">
        <f>K20+K25+K30+K35+K40+K45+K50+K55+K60+K65+K70+K75+K80+K85+K90+K95+K100+K105+K110+K115+K120</f>
        <v>62</v>
      </c>
      <c r="L10" s="13">
        <f>L30+L35+L90</f>
        <v>35</v>
      </c>
      <c r="M10" s="503"/>
      <c r="N10" s="226"/>
      <c r="O10" s="226"/>
      <c r="P10" s="226"/>
      <c r="Q10" s="226"/>
      <c r="R10" s="226"/>
    </row>
    <row r="11" spans="1:18" ht="29.25" customHeight="1" x14ac:dyDescent="0.25">
      <c r="A11" s="187"/>
      <c r="B11" s="512"/>
      <c r="C11" s="175"/>
      <c r="D11" s="10" t="s">
        <v>34</v>
      </c>
      <c r="E11" s="4">
        <v>24</v>
      </c>
      <c r="F11" s="238"/>
      <c r="G11" s="325"/>
      <c r="H11" s="571"/>
      <c r="I11" s="442"/>
      <c r="J11" s="5">
        <v>24</v>
      </c>
      <c r="K11" s="13">
        <f>K21+K26+K31+K36+K41+K46+K51+K56+K61+K66+K71+K76+K81+K86+K91+K96+K101+K106+K111+K116+K121</f>
        <v>61</v>
      </c>
      <c r="L11" s="13">
        <f>L31+L36+L91</f>
        <v>34</v>
      </c>
      <c r="M11" s="503"/>
      <c r="N11" s="226"/>
      <c r="O11" s="226"/>
      <c r="P11" s="226"/>
      <c r="Q11" s="226"/>
      <c r="R11" s="226"/>
    </row>
    <row r="12" spans="1:18" ht="29.25" customHeight="1" x14ac:dyDescent="0.25">
      <c r="A12" s="187"/>
      <c r="B12" s="512"/>
      <c r="C12" s="175"/>
      <c r="D12" s="15" t="s">
        <v>35</v>
      </c>
      <c r="E12" s="4">
        <v>34</v>
      </c>
      <c r="F12" s="238"/>
      <c r="G12" s="325"/>
      <c r="H12" s="571"/>
      <c r="I12" s="442"/>
      <c r="J12" s="5">
        <v>34</v>
      </c>
      <c r="K12" s="13">
        <f>K22+K27+K32+K37+K42+K47+K52+K57+K62+K67+K72+K77+K82+K87+K92+K97+K102+K107+K112+K117+K122</f>
        <v>52</v>
      </c>
      <c r="L12" s="13">
        <f>L32+L37+L92</f>
        <v>34</v>
      </c>
      <c r="M12" s="503"/>
      <c r="N12" s="226"/>
      <c r="O12" s="226"/>
      <c r="P12" s="226"/>
      <c r="Q12" s="226"/>
      <c r="R12" s="226"/>
    </row>
    <row r="13" spans="1:18" ht="29.25" customHeight="1" x14ac:dyDescent="0.25">
      <c r="A13" s="187"/>
      <c r="B13" s="512"/>
      <c r="C13" s="176"/>
      <c r="D13" s="15" t="s">
        <v>36</v>
      </c>
      <c r="E13" s="4">
        <v>20</v>
      </c>
      <c r="F13" s="238"/>
      <c r="G13" s="325"/>
      <c r="H13" s="571"/>
      <c r="I13" s="443"/>
      <c r="J13" s="5">
        <v>20</v>
      </c>
      <c r="K13" s="13">
        <f>K23+K28+K33+K38+K43+K48+K53+K58+K63+K68+K73+K78+K83+K88+K93+K98+K103+K108+K113+K118+K123</f>
        <v>46</v>
      </c>
      <c r="L13" s="13">
        <f>L33+L38+L93</f>
        <v>33</v>
      </c>
      <c r="M13" s="504"/>
      <c r="N13" s="227"/>
      <c r="O13" s="227"/>
      <c r="P13" s="227"/>
      <c r="Q13" s="227"/>
      <c r="R13" s="227"/>
    </row>
    <row r="14" spans="1:18" ht="23.25" customHeight="1" x14ac:dyDescent="0.25">
      <c r="A14" s="187"/>
      <c r="B14" s="512"/>
      <c r="C14" s="189" t="s">
        <v>37</v>
      </c>
      <c r="D14" s="10" t="s">
        <v>28</v>
      </c>
      <c r="E14" s="4">
        <v>14</v>
      </c>
      <c r="F14" s="238"/>
      <c r="G14" s="325"/>
      <c r="H14" s="571"/>
      <c r="I14" s="441" t="s">
        <v>598</v>
      </c>
      <c r="J14" s="5">
        <v>14</v>
      </c>
      <c r="K14" s="283"/>
      <c r="L14" s="283"/>
      <c r="M14" s="283"/>
      <c r="N14" s="225"/>
      <c r="O14" s="225"/>
      <c r="P14" s="225"/>
      <c r="Q14" s="225"/>
      <c r="R14" s="225"/>
    </row>
    <row r="15" spans="1:18" ht="23.25" customHeight="1" x14ac:dyDescent="0.25">
      <c r="A15" s="187"/>
      <c r="B15" s="512"/>
      <c r="C15" s="190"/>
      <c r="D15" s="10" t="s">
        <v>33</v>
      </c>
      <c r="E15" s="4">
        <v>10</v>
      </c>
      <c r="F15" s="238"/>
      <c r="G15" s="325"/>
      <c r="H15" s="571"/>
      <c r="I15" s="442"/>
      <c r="J15" s="5">
        <v>10</v>
      </c>
      <c r="K15" s="284"/>
      <c r="L15" s="284"/>
      <c r="M15" s="284"/>
      <c r="N15" s="226"/>
      <c r="O15" s="226"/>
      <c r="P15" s="226"/>
      <c r="Q15" s="226"/>
      <c r="R15" s="226"/>
    </row>
    <row r="16" spans="1:18" ht="23.25" customHeight="1" x14ac:dyDescent="0.25">
      <c r="A16" s="187"/>
      <c r="B16" s="512"/>
      <c r="C16" s="190"/>
      <c r="D16" s="10" t="s">
        <v>34</v>
      </c>
      <c r="E16" s="4">
        <v>11</v>
      </c>
      <c r="F16" s="238"/>
      <c r="G16" s="325"/>
      <c r="H16" s="571"/>
      <c r="I16" s="442"/>
      <c r="J16" s="5">
        <v>11</v>
      </c>
      <c r="K16" s="284"/>
      <c r="L16" s="284"/>
      <c r="M16" s="284"/>
      <c r="N16" s="226"/>
      <c r="O16" s="226"/>
      <c r="P16" s="226"/>
      <c r="Q16" s="226"/>
      <c r="R16" s="226"/>
    </row>
    <row r="17" spans="1:18" ht="23.25" customHeight="1" x14ac:dyDescent="0.25">
      <c r="A17" s="187"/>
      <c r="B17" s="512"/>
      <c r="C17" s="190"/>
      <c r="D17" s="15" t="s">
        <v>35</v>
      </c>
      <c r="E17" s="4">
        <v>23</v>
      </c>
      <c r="F17" s="238"/>
      <c r="G17" s="325"/>
      <c r="H17" s="571"/>
      <c r="I17" s="442"/>
      <c r="J17" s="5">
        <v>23</v>
      </c>
      <c r="K17" s="284"/>
      <c r="L17" s="284"/>
      <c r="M17" s="284"/>
      <c r="N17" s="226"/>
      <c r="O17" s="226"/>
      <c r="P17" s="226"/>
      <c r="Q17" s="226"/>
      <c r="R17" s="226"/>
    </row>
    <row r="18" spans="1:18" ht="23.25" customHeight="1" x14ac:dyDescent="0.25">
      <c r="A18" s="187"/>
      <c r="B18" s="512"/>
      <c r="C18" s="191"/>
      <c r="D18" s="15" t="s">
        <v>36</v>
      </c>
      <c r="E18" s="4">
        <v>13</v>
      </c>
      <c r="F18" s="238"/>
      <c r="G18" s="326"/>
      <c r="H18" s="572"/>
      <c r="I18" s="443"/>
      <c r="J18" s="5">
        <v>13</v>
      </c>
      <c r="K18" s="285"/>
      <c r="L18" s="285"/>
      <c r="M18" s="285"/>
      <c r="N18" s="227"/>
      <c r="O18" s="227"/>
      <c r="P18" s="227"/>
      <c r="Q18" s="227"/>
      <c r="R18" s="227"/>
    </row>
    <row r="19" spans="1:18" ht="19.5" customHeight="1" x14ac:dyDescent="0.25">
      <c r="A19" s="187"/>
      <c r="B19" s="512"/>
      <c r="C19" s="582" t="s">
        <v>38</v>
      </c>
      <c r="D19" s="16" t="s">
        <v>28</v>
      </c>
      <c r="E19" s="17">
        <v>13</v>
      </c>
      <c r="F19" s="238"/>
      <c r="G19" s="324" t="s">
        <v>30</v>
      </c>
      <c r="H19" s="18" t="s">
        <v>39</v>
      </c>
      <c r="I19" s="11" t="s">
        <v>31</v>
      </c>
      <c r="J19" s="180"/>
      <c r="K19" s="21">
        <v>2</v>
      </c>
      <c r="L19" s="180"/>
      <c r="M19" s="148" t="s">
        <v>42</v>
      </c>
      <c r="N19" s="225"/>
      <c r="O19" s="225"/>
      <c r="P19" s="225"/>
      <c r="Q19" s="225"/>
      <c r="R19" s="225"/>
    </row>
    <row r="20" spans="1:18" ht="19.5" customHeight="1" x14ac:dyDescent="0.25">
      <c r="A20" s="187"/>
      <c r="B20" s="512"/>
      <c r="C20" s="583"/>
      <c r="D20" s="16" t="s">
        <v>33</v>
      </c>
      <c r="E20" s="17">
        <v>7</v>
      </c>
      <c r="F20" s="238"/>
      <c r="G20" s="325"/>
      <c r="H20" s="19"/>
      <c r="I20" s="12"/>
      <c r="J20" s="181"/>
      <c r="K20" s="21">
        <v>3</v>
      </c>
      <c r="L20" s="181"/>
      <c r="M20" s="149"/>
      <c r="N20" s="226"/>
      <c r="O20" s="226"/>
      <c r="P20" s="226"/>
      <c r="Q20" s="226"/>
      <c r="R20" s="226"/>
    </row>
    <row r="21" spans="1:18" ht="19.5" customHeight="1" x14ac:dyDescent="0.25">
      <c r="A21" s="187"/>
      <c r="B21" s="512"/>
      <c r="C21" s="583"/>
      <c r="D21" s="16" t="s">
        <v>34</v>
      </c>
      <c r="E21" s="17">
        <v>3</v>
      </c>
      <c r="F21" s="238"/>
      <c r="G21" s="325"/>
      <c r="H21" s="19" t="s">
        <v>40</v>
      </c>
      <c r="I21" s="12" t="s">
        <v>41</v>
      </c>
      <c r="J21" s="181"/>
      <c r="K21" s="21">
        <v>1</v>
      </c>
      <c r="L21" s="181"/>
      <c r="M21" s="149"/>
      <c r="N21" s="226"/>
      <c r="O21" s="226"/>
      <c r="P21" s="226"/>
      <c r="Q21" s="226"/>
      <c r="R21" s="226"/>
    </row>
    <row r="22" spans="1:18" ht="19.5" customHeight="1" x14ac:dyDescent="0.25">
      <c r="A22" s="187"/>
      <c r="B22" s="512"/>
      <c r="C22" s="583"/>
      <c r="D22" s="22" t="s">
        <v>35</v>
      </c>
      <c r="E22" s="17">
        <v>12</v>
      </c>
      <c r="F22" s="238"/>
      <c r="G22" s="325"/>
      <c r="H22" s="19"/>
      <c r="I22" s="12"/>
      <c r="J22" s="181"/>
      <c r="K22" s="21">
        <v>2</v>
      </c>
      <c r="L22" s="181"/>
      <c r="M22" s="149"/>
      <c r="N22" s="226"/>
      <c r="O22" s="226"/>
      <c r="P22" s="226"/>
      <c r="Q22" s="226"/>
      <c r="R22" s="226"/>
    </row>
    <row r="23" spans="1:18" ht="19.5" customHeight="1" x14ac:dyDescent="0.25">
      <c r="A23" s="187"/>
      <c r="B23" s="512"/>
      <c r="C23" s="584"/>
      <c r="D23" s="22" t="s">
        <v>36</v>
      </c>
      <c r="E23" s="17">
        <v>3</v>
      </c>
      <c r="F23" s="238"/>
      <c r="G23" s="326"/>
      <c r="H23" s="19"/>
      <c r="I23" s="12"/>
      <c r="J23" s="182"/>
      <c r="K23" s="21">
        <v>2</v>
      </c>
      <c r="L23" s="182"/>
      <c r="M23" s="150"/>
      <c r="N23" s="227"/>
      <c r="O23" s="227"/>
      <c r="P23" s="227"/>
      <c r="Q23" s="227"/>
      <c r="R23" s="227"/>
    </row>
    <row r="24" spans="1:18" x14ac:dyDescent="0.25">
      <c r="A24" s="187"/>
      <c r="B24" s="512"/>
      <c r="C24" s="222" t="s">
        <v>43</v>
      </c>
      <c r="D24" s="16" t="s">
        <v>28</v>
      </c>
      <c r="E24" s="17">
        <v>2</v>
      </c>
      <c r="F24" s="238"/>
      <c r="G24" s="324" t="s">
        <v>30</v>
      </c>
      <c r="H24" s="295" t="s">
        <v>44</v>
      </c>
      <c r="I24" s="148" t="s">
        <v>45</v>
      </c>
      <c r="J24" s="180"/>
      <c r="K24" s="21">
        <v>6</v>
      </c>
      <c r="L24" s="180"/>
      <c r="M24" s="148" t="s">
        <v>46</v>
      </c>
      <c r="N24" s="225"/>
      <c r="O24" s="225"/>
      <c r="P24" s="225"/>
      <c r="Q24" s="225"/>
      <c r="R24" s="225"/>
    </row>
    <row r="25" spans="1:18" x14ac:dyDescent="0.25">
      <c r="A25" s="187"/>
      <c r="B25" s="512"/>
      <c r="C25" s="223"/>
      <c r="D25" s="16" t="s">
        <v>33</v>
      </c>
      <c r="E25" s="17">
        <v>2</v>
      </c>
      <c r="F25" s="238"/>
      <c r="G25" s="325"/>
      <c r="H25" s="296"/>
      <c r="I25" s="149"/>
      <c r="J25" s="181"/>
      <c r="K25" s="21">
        <v>1</v>
      </c>
      <c r="L25" s="181"/>
      <c r="M25" s="149"/>
      <c r="N25" s="226"/>
      <c r="O25" s="226"/>
      <c r="P25" s="226"/>
      <c r="Q25" s="226"/>
      <c r="R25" s="226"/>
    </row>
    <row r="26" spans="1:18" x14ac:dyDescent="0.25">
      <c r="A26" s="187"/>
      <c r="B26" s="512"/>
      <c r="C26" s="223"/>
      <c r="D26" s="16" t="s">
        <v>34</v>
      </c>
      <c r="E26" s="17">
        <v>4</v>
      </c>
      <c r="F26" s="238"/>
      <c r="G26" s="325"/>
      <c r="H26" s="296"/>
      <c r="I26" s="149"/>
      <c r="J26" s="181"/>
      <c r="K26" s="21">
        <v>2</v>
      </c>
      <c r="L26" s="181"/>
      <c r="M26" s="149"/>
      <c r="N26" s="226"/>
      <c r="O26" s="226"/>
      <c r="P26" s="226"/>
      <c r="Q26" s="226"/>
      <c r="R26" s="226"/>
    </row>
    <row r="27" spans="1:18" x14ac:dyDescent="0.25">
      <c r="A27" s="187"/>
      <c r="B27" s="512"/>
      <c r="C27" s="223"/>
      <c r="D27" s="22" t="s">
        <v>35</v>
      </c>
      <c r="E27" s="17">
        <v>0</v>
      </c>
      <c r="F27" s="238"/>
      <c r="G27" s="325"/>
      <c r="H27" s="296"/>
      <c r="I27" s="149"/>
      <c r="J27" s="181"/>
      <c r="K27" s="21">
        <v>0</v>
      </c>
      <c r="L27" s="181"/>
      <c r="M27" s="149"/>
      <c r="N27" s="226"/>
      <c r="O27" s="226"/>
      <c r="P27" s="226"/>
      <c r="Q27" s="226"/>
      <c r="R27" s="226"/>
    </row>
    <row r="28" spans="1:18" x14ac:dyDescent="0.25">
      <c r="A28" s="187"/>
      <c r="B28" s="512"/>
      <c r="C28" s="224"/>
      <c r="D28" s="22" t="s">
        <v>36</v>
      </c>
      <c r="E28" s="17">
        <v>1</v>
      </c>
      <c r="F28" s="238"/>
      <c r="G28" s="326"/>
      <c r="H28" s="297"/>
      <c r="I28" s="150"/>
      <c r="J28" s="182"/>
      <c r="K28" s="21">
        <v>1</v>
      </c>
      <c r="L28" s="182"/>
      <c r="M28" s="150"/>
      <c r="N28" s="227"/>
      <c r="O28" s="227"/>
      <c r="P28" s="227"/>
      <c r="Q28" s="227"/>
      <c r="R28" s="227"/>
    </row>
    <row r="29" spans="1:18" x14ac:dyDescent="0.25">
      <c r="A29" s="187"/>
      <c r="B29" s="512"/>
      <c r="C29" s="222" t="s">
        <v>47</v>
      </c>
      <c r="D29" s="16" t="s">
        <v>28</v>
      </c>
      <c r="E29" s="17">
        <v>6</v>
      </c>
      <c r="F29" s="238"/>
      <c r="G29" s="324" t="s">
        <v>30</v>
      </c>
      <c r="H29" s="295" t="s">
        <v>48</v>
      </c>
      <c r="I29" s="148" t="s">
        <v>49</v>
      </c>
      <c r="J29" s="180"/>
      <c r="K29" s="21">
        <v>6</v>
      </c>
      <c r="L29" s="23">
        <v>6</v>
      </c>
      <c r="M29" s="148" t="s">
        <v>50</v>
      </c>
      <c r="N29" s="225"/>
      <c r="O29" s="225"/>
      <c r="P29" s="225"/>
      <c r="Q29" s="225"/>
      <c r="R29" s="225"/>
    </row>
    <row r="30" spans="1:18" x14ac:dyDescent="0.25">
      <c r="A30" s="187"/>
      <c r="B30" s="512"/>
      <c r="C30" s="223"/>
      <c r="D30" s="16" t="s">
        <v>33</v>
      </c>
      <c r="E30" s="17">
        <v>2</v>
      </c>
      <c r="F30" s="238"/>
      <c r="G30" s="325"/>
      <c r="H30" s="296"/>
      <c r="I30" s="149"/>
      <c r="J30" s="181"/>
      <c r="K30" s="21">
        <v>2</v>
      </c>
      <c r="L30" s="23">
        <v>2</v>
      </c>
      <c r="M30" s="149"/>
      <c r="N30" s="226"/>
      <c r="O30" s="226"/>
      <c r="P30" s="226"/>
      <c r="Q30" s="226"/>
      <c r="R30" s="226"/>
    </row>
    <row r="31" spans="1:18" x14ac:dyDescent="0.25">
      <c r="A31" s="187"/>
      <c r="B31" s="512"/>
      <c r="C31" s="223"/>
      <c r="D31" s="16" t="s">
        <v>34</v>
      </c>
      <c r="E31" s="17">
        <v>3</v>
      </c>
      <c r="F31" s="238"/>
      <c r="G31" s="325"/>
      <c r="H31" s="296"/>
      <c r="I31" s="149"/>
      <c r="J31" s="181"/>
      <c r="K31" s="21">
        <v>3</v>
      </c>
      <c r="L31" s="23">
        <v>3</v>
      </c>
      <c r="M31" s="149"/>
      <c r="N31" s="226"/>
      <c r="O31" s="226"/>
      <c r="P31" s="226"/>
      <c r="Q31" s="226"/>
      <c r="R31" s="226"/>
    </row>
    <row r="32" spans="1:18" x14ac:dyDescent="0.25">
      <c r="A32" s="187"/>
      <c r="B32" s="512"/>
      <c r="C32" s="223"/>
      <c r="D32" s="22" t="s">
        <v>35</v>
      </c>
      <c r="E32" s="17">
        <v>1</v>
      </c>
      <c r="F32" s="238"/>
      <c r="G32" s="325"/>
      <c r="H32" s="296"/>
      <c r="I32" s="149"/>
      <c r="J32" s="181"/>
      <c r="K32" s="21">
        <v>1</v>
      </c>
      <c r="L32" s="23">
        <v>1</v>
      </c>
      <c r="M32" s="149"/>
      <c r="N32" s="226"/>
      <c r="O32" s="226"/>
      <c r="P32" s="226"/>
      <c r="Q32" s="226"/>
      <c r="R32" s="226"/>
    </row>
    <row r="33" spans="1:18" x14ac:dyDescent="0.25">
      <c r="A33" s="187"/>
      <c r="B33" s="512"/>
      <c r="C33" s="224"/>
      <c r="D33" s="22" t="s">
        <v>36</v>
      </c>
      <c r="E33" s="17">
        <v>2</v>
      </c>
      <c r="F33" s="238"/>
      <c r="G33" s="326"/>
      <c r="H33" s="297"/>
      <c r="I33" s="150"/>
      <c r="J33" s="182"/>
      <c r="K33" s="21">
        <v>2</v>
      </c>
      <c r="L33" s="23">
        <v>2</v>
      </c>
      <c r="M33" s="150"/>
      <c r="N33" s="227"/>
      <c r="O33" s="227"/>
      <c r="P33" s="227"/>
      <c r="Q33" s="227"/>
      <c r="R33" s="227"/>
    </row>
    <row r="34" spans="1:18" x14ac:dyDescent="0.25">
      <c r="A34" s="187"/>
      <c r="B34" s="512"/>
      <c r="C34" s="151" t="s">
        <v>51</v>
      </c>
      <c r="D34" s="16" t="s">
        <v>28</v>
      </c>
      <c r="E34" s="17">
        <v>13</v>
      </c>
      <c r="F34" s="238"/>
      <c r="G34" s="324" t="s">
        <v>52</v>
      </c>
      <c r="H34" s="295" t="s">
        <v>53</v>
      </c>
      <c r="I34" s="148" t="s">
        <v>54</v>
      </c>
      <c r="J34" s="180"/>
      <c r="K34" s="21">
        <v>50</v>
      </c>
      <c r="L34" s="23">
        <v>50</v>
      </c>
      <c r="M34" s="148" t="s">
        <v>55</v>
      </c>
      <c r="N34" s="225"/>
      <c r="O34" s="225"/>
      <c r="P34" s="225"/>
      <c r="Q34" s="225"/>
      <c r="R34" s="225"/>
    </row>
    <row r="35" spans="1:18" x14ac:dyDescent="0.25">
      <c r="A35" s="187"/>
      <c r="B35" s="512"/>
      <c r="C35" s="152"/>
      <c r="D35" s="16" t="s">
        <v>33</v>
      </c>
      <c r="E35" s="17">
        <v>10</v>
      </c>
      <c r="F35" s="238"/>
      <c r="G35" s="325"/>
      <c r="H35" s="296"/>
      <c r="I35" s="149"/>
      <c r="J35" s="181"/>
      <c r="K35" s="21">
        <v>30</v>
      </c>
      <c r="L35" s="23">
        <v>30</v>
      </c>
      <c r="M35" s="149"/>
      <c r="N35" s="226"/>
      <c r="O35" s="226"/>
      <c r="P35" s="226"/>
      <c r="Q35" s="226"/>
      <c r="R35" s="226"/>
    </row>
    <row r="36" spans="1:18" x14ac:dyDescent="0.25">
      <c r="A36" s="187"/>
      <c r="B36" s="512"/>
      <c r="C36" s="152"/>
      <c r="D36" s="16" t="s">
        <v>34</v>
      </c>
      <c r="E36" s="17">
        <v>11</v>
      </c>
      <c r="F36" s="238"/>
      <c r="G36" s="325"/>
      <c r="H36" s="296"/>
      <c r="I36" s="149"/>
      <c r="J36" s="181"/>
      <c r="K36" s="21">
        <v>30</v>
      </c>
      <c r="L36" s="23">
        <v>30</v>
      </c>
      <c r="M36" s="149"/>
      <c r="N36" s="226"/>
      <c r="O36" s="226"/>
      <c r="P36" s="226"/>
      <c r="Q36" s="226"/>
      <c r="R36" s="226"/>
    </row>
    <row r="37" spans="1:18" x14ac:dyDescent="0.25">
      <c r="A37" s="187"/>
      <c r="B37" s="512"/>
      <c r="C37" s="152"/>
      <c r="D37" s="22" t="s">
        <v>35</v>
      </c>
      <c r="E37" s="17">
        <v>14</v>
      </c>
      <c r="F37" s="238"/>
      <c r="G37" s="325"/>
      <c r="H37" s="296"/>
      <c r="I37" s="149"/>
      <c r="J37" s="181"/>
      <c r="K37" s="21">
        <v>30</v>
      </c>
      <c r="L37" s="23">
        <v>30</v>
      </c>
      <c r="M37" s="149"/>
      <c r="N37" s="226"/>
      <c r="O37" s="226"/>
      <c r="P37" s="226"/>
      <c r="Q37" s="226"/>
      <c r="R37" s="226"/>
    </row>
    <row r="38" spans="1:18" x14ac:dyDescent="0.25">
      <c r="A38" s="187"/>
      <c r="B38" s="512"/>
      <c r="C38" s="153"/>
      <c r="D38" s="22" t="s">
        <v>36</v>
      </c>
      <c r="E38" s="17">
        <v>14</v>
      </c>
      <c r="F38" s="238"/>
      <c r="G38" s="326"/>
      <c r="H38" s="297"/>
      <c r="I38" s="150"/>
      <c r="J38" s="182"/>
      <c r="K38" s="21">
        <v>30</v>
      </c>
      <c r="L38" s="23">
        <v>30</v>
      </c>
      <c r="M38" s="150"/>
      <c r="N38" s="227"/>
      <c r="O38" s="227"/>
      <c r="P38" s="227"/>
      <c r="Q38" s="227"/>
      <c r="R38" s="227"/>
    </row>
    <row r="39" spans="1:18" x14ac:dyDescent="0.25">
      <c r="A39" s="187"/>
      <c r="B39" s="512"/>
      <c r="C39" s="24" t="s">
        <v>56</v>
      </c>
      <c r="D39" s="16" t="s">
        <v>28</v>
      </c>
      <c r="E39" s="17">
        <v>6</v>
      </c>
      <c r="F39" s="238"/>
      <c r="G39" s="324" t="s">
        <v>52</v>
      </c>
      <c r="H39" s="295" t="s">
        <v>58</v>
      </c>
      <c r="I39" s="170" t="s">
        <v>31</v>
      </c>
      <c r="J39" s="180"/>
      <c r="K39" s="21">
        <v>3</v>
      </c>
      <c r="L39" s="180"/>
      <c r="M39" s="148" t="s">
        <v>59</v>
      </c>
      <c r="N39" s="225"/>
      <c r="O39" s="225"/>
      <c r="P39" s="225"/>
      <c r="Q39" s="225"/>
      <c r="R39" s="225"/>
    </row>
    <row r="40" spans="1:18" x14ac:dyDescent="0.25">
      <c r="A40" s="187"/>
      <c r="B40" s="512"/>
      <c r="C40" s="25" t="s">
        <v>57</v>
      </c>
      <c r="D40" s="16" t="s">
        <v>33</v>
      </c>
      <c r="E40" s="17">
        <v>3</v>
      </c>
      <c r="F40" s="238"/>
      <c r="G40" s="325"/>
      <c r="H40" s="296"/>
      <c r="I40" s="171"/>
      <c r="J40" s="181"/>
      <c r="K40" s="21">
        <v>1</v>
      </c>
      <c r="L40" s="181"/>
      <c r="M40" s="149"/>
      <c r="N40" s="226"/>
      <c r="O40" s="226"/>
      <c r="P40" s="226"/>
      <c r="Q40" s="226"/>
      <c r="R40" s="226"/>
    </row>
    <row r="41" spans="1:18" x14ac:dyDescent="0.25">
      <c r="A41" s="187"/>
      <c r="B41" s="512"/>
      <c r="C41" s="25"/>
      <c r="D41" s="16" t="s">
        <v>34</v>
      </c>
      <c r="E41" s="17">
        <v>6</v>
      </c>
      <c r="F41" s="238"/>
      <c r="G41" s="325"/>
      <c r="H41" s="296"/>
      <c r="I41" s="171"/>
      <c r="J41" s="181"/>
      <c r="K41" s="21">
        <v>3</v>
      </c>
      <c r="L41" s="181"/>
      <c r="M41" s="149"/>
      <c r="N41" s="226"/>
      <c r="O41" s="226"/>
      <c r="P41" s="226"/>
      <c r="Q41" s="226"/>
      <c r="R41" s="226"/>
    </row>
    <row r="42" spans="1:18" x14ac:dyDescent="0.25">
      <c r="A42" s="187"/>
      <c r="B42" s="512"/>
      <c r="C42" s="25"/>
      <c r="D42" s="22" t="s">
        <v>35</v>
      </c>
      <c r="E42" s="17">
        <v>1</v>
      </c>
      <c r="F42" s="238"/>
      <c r="G42" s="325"/>
      <c r="H42" s="296"/>
      <c r="I42" s="171"/>
      <c r="J42" s="181"/>
      <c r="K42" s="21">
        <v>0</v>
      </c>
      <c r="L42" s="181"/>
      <c r="M42" s="149"/>
      <c r="N42" s="226"/>
      <c r="O42" s="226"/>
      <c r="P42" s="226"/>
      <c r="Q42" s="226"/>
      <c r="R42" s="226"/>
    </row>
    <row r="43" spans="1:18" x14ac:dyDescent="0.25">
      <c r="A43" s="187"/>
      <c r="B43" s="512"/>
      <c r="C43" s="25"/>
      <c r="D43" s="22" t="s">
        <v>36</v>
      </c>
      <c r="E43" s="17">
        <v>2</v>
      </c>
      <c r="F43" s="238"/>
      <c r="G43" s="326"/>
      <c r="H43" s="297"/>
      <c r="I43" s="172"/>
      <c r="J43" s="182"/>
      <c r="K43" s="21">
        <v>1</v>
      </c>
      <c r="L43" s="182"/>
      <c r="M43" s="150"/>
      <c r="N43" s="227"/>
      <c r="O43" s="227"/>
      <c r="P43" s="227"/>
      <c r="Q43" s="227"/>
      <c r="R43" s="227"/>
    </row>
    <row r="44" spans="1:18" x14ac:dyDescent="0.25">
      <c r="A44" s="187"/>
      <c r="B44" s="512"/>
      <c r="C44" s="292" t="s">
        <v>60</v>
      </c>
      <c r="D44" s="16" t="s">
        <v>28</v>
      </c>
      <c r="E44" s="17">
        <v>8</v>
      </c>
      <c r="F44" s="238"/>
      <c r="G44" s="324" t="s">
        <v>30</v>
      </c>
      <c r="H44" s="295" t="s">
        <v>61</v>
      </c>
      <c r="I44" s="170" t="s">
        <v>31</v>
      </c>
      <c r="J44" s="180"/>
      <c r="K44" s="21">
        <v>1</v>
      </c>
      <c r="L44" s="180"/>
      <c r="M44" s="298" t="s">
        <v>62</v>
      </c>
      <c r="N44" s="225"/>
      <c r="O44" s="225"/>
      <c r="P44" s="225"/>
      <c r="Q44" s="225"/>
      <c r="R44" s="225"/>
    </row>
    <row r="45" spans="1:18" x14ac:dyDescent="0.25">
      <c r="A45" s="187"/>
      <c r="B45" s="512"/>
      <c r="C45" s="293"/>
      <c r="D45" s="16" t="s">
        <v>33</v>
      </c>
      <c r="E45" s="17">
        <v>3</v>
      </c>
      <c r="F45" s="238"/>
      <c r="G45" s="325"/>
      <c r="H45" s="296"/>
      <c r="I45" s="171"/>
      <c r="J45" s="181"/>
      <c r="K45" s="21">
        <v>1</v>
      </c>
      <c r="L45" s="181"/>
      <c r="M45" s="299"/>
      <c r="N45" s="226"/>
      <c r="O45" s="226"/>
      <c r="P45" s="226"/>
      <c r="Q45" s="226"/>
      <c r="R45" s="226"/>
    </row>
    <row r="46" spans="1:18" x14ac:dyDescent="0.25">
      <c r="A46" s="187"/>
      <c r="B46" s="512"/>
      <c r="C46" s="293"/>
      <c r="D46" s="16" t="s">
        <v>34</v>
      </c>
      <c r="E46" s="17">
        <v>2</v>
      </c>
      <c r="F46" s="238"/>
      <c r="G46" s="325"/>
      <c r="H46" s="296"/>
      <c r="I46" s="171"/>
      <c r="J46" s="181"/>
      <c r="K46" s="21">
        <v>1</v>
      </c>
      <c r="L46" s="181"/>
      <c r="M46" s="299"/>
      <c r="N46" s="226"/>
      <c r="O46" s="226"/>
      <c r="P46" s="226"/>
      <c r="Q46" s="226"/>
      <c r="R46" s="226"/>
    </row>
    <row r="47" spans="1:18" x14ac:dyDescent="0.25">
      <c r="A47" s="187"/>
      <c r="B47" s="512"/>
      <c r="C47" s="293"/>
      <c r="D47" s="22" t="s">
        <v>35</v>
      </c>
      <c r="E47" s="17">
        <v>2</v>
      </c>
      <c r="F47" s="238"/>
      <c r="G47" s="325"/>
      <c r="H47" s="296"/>
      <c r="I47" s="171"/>
      <c r="J47" s="181"/>
      <c r="K47" s="21">
        <v>1</v>
      </c>
      <c r="L47" s="181"/>
      <c r="M47" s="299"/>
      <c r="N47" s="226"/>
      <c r="O47" s="226"/>
      <c r="P47" s="226"/>
      <c r="Q47" s="226"/>
      <c r="R47" s="226"/>
    </row>
    <row r="48" spans="1:18" x14ac:dyDescent="0.25">
      <c r="A48" s="187"/>
      <c r="B48" s="512"/>
      <c r="C48" s="294"/>
      <c r="D48" s="22" t="s">
        <v>36</v>
      </c>
      <c r="E48" s="17">
        <v>1</v>
      </c>
      <c r="F48" s="238"/>
      <c r="G48" s="326"/>
      <c r="H48" s="297"/>
      <c r="I48" s="172"/>
      <c r="J48" s="182"/>
      <c r="K48" s="21">
        <v>1</v>
      </c>
      <c r="L48" s="182"/>
      <c r="M48" s="300"/>
      <c r="N48" s="227"/>
      <c r="O48" s="227"/>
      <c r="P48" s="227"/>
      <c r="Q48" s="227"/>
      <c r="R48" s="227"/>
    </row>
    <row r="49" spans="1:18" ht="33" customHeight="1" x14ac:dyDescent="0.25">
      <c r="A49" s="187"/>
      <c r="B49" s="512"/>
      <c r="C49" s="139" t="s">
        <v>599</v>
      </c>
      <c r="D49" s="16" t="s">
        <v>28</v>
      </c>
      <c r="E49" s="17">
        <v>2</v>
      </c>
      <c r="F49" s="238"/>
      <c r="G49" s="324" t="s">
        <v>52</v>
      </c>
      <c r="H49" s="295" t="s">
        <v>63</v>
      </c>
      <c r="I49" s="333" t="s">
        <v>64</v>
      </c>
      <c r="J49" s="180"/>
      <c r="K49" s="21">
        <v>1</v>
      </c>
      <c r="L49" s="180"/>
      <c r="M49" s="557" t="s">
        <v>594</v>
      </c>
      <c r="N49" s="225"/>
      <c r="O49" s="225"/>
      <c r="P49" s="225"/>
      <c r="Q49" s="225"/>
      <c r="R49" s="225"/>
    </row>
    <row r="50" spans="1:18" ht="33" customHeight="1" x14ac:dyDescent="0.25">
      <c r="A50" s="187"/>
      <c r="B50" s="512"/>
      <c r="C50" s="140"/>
      <c r="D50" s="16" t="s">
        <v>33</v>
      </c>
      <c r="E50" s="17">
        <v>2</v>
      </c>
      <c r="F50" s="238"/>
      <c r="G50" s="325"/>
      <c r="H50" s="296"/>
      <c r="I50" s="334"/>
      <c r="J50" s="181"/>
      <c r="K50" s="21">
        <v>1</v>
      </c>
      <c r="L50" s="181"/>
      <c r="M50" s="334"/>
      <c r="N50" s="226"/>
      <c r="O50" s="226"/>
      <c r="P50" s="226"/>
      <c r="Q50" s="226"/>
      <c r="R50" s="226"/>
    </row>
    <row r="51" spans="1:18" ht="33" customHeight="1" x14ac:dyDescent="0.25">
      <c r="A51" s="187"/>
      <c r="B51" s="512"/>
      <c r="C51" s="140"/>
      <c r="D51" s="16" t="s">
        <v>34</v>
      </c>
      <c r="E51" s="17">
        <v>4</v>
      </c>
      <c r="F51" s="238"/>
      <c r="G51" s="325"/>
      <c r="H51" s="296"/>
      <c r="I51" s="334"/>
      <c r="J51" s="181"/>
      <c r="K51" s="21">
        <v>2</v>
      </c>
      <c r="L51" s="181"/>
      <c r="M51" s="334"/>
      <c r="N51" s="226"/>
      <c r="O51" s="226"/>
      <c r="P51" s="226"/>
      <c r="Q51" s="226"/>
      <c r="R51" s="226"/>
    </row>
    <row r="52" spans="1:18" ht="33" customHeight="1" x14ac:dyDescent="0.25">
      <c r="A52" s="187"/>
      <c r="B52" s="512"/>
      <c r="C52" s="140"/>
      <c r="D52" s="16" t="s">
        <v>35</v>
      </c>
      <c r="E52" s="17">
        <v>0</v>
      </c>
      <c r="F52" s="238"/>
      <c r="G52" s="325"/>
      <c r="H52" s="296"/>
      <c r="I52" s="334"/>
      <c r="J52" s="181"/>
      <c r="K52" s="21">
        <v>0</v>
      </c>
      <c r="L52" s="181"/>
      <c r="M52" s="334"/>
      <c r="N52" s="226"/>
      <c r="O52" s="226"/>
      <c r="P52" s="226"/>
      <c r="Q52" s="226"/>
      <c r="R52" s="226"/>
    </row>
    <row r="53" spans="1:18" ht="33" customHeight="1" x14ac:dyDescent="0.25">
      <c r="A53" s="187"/>
      <c r="B53" s="512"/>
      <c r="C53" s="141"/>
      <c r="D53" s="16" t="s">
        <v>36</v>
      </c>
      <c r="E53" s="17">
        <v>1</v>
      </c>
      <c r="F53" s="238"/>
      <c r="G53" s="326"/>
      <c r="H53" s="297"/>
      <c r="I53" s="335"/>
      <c r="J53" s="182"/>
      <c r="K53" s="21">
        <v>0</v>
      </c>
      <c r="L53" s="182"/>
      <c r="M53" s="335"/>
      <c r="N53" s="227"/>
      <c r="O53" s="227"/>
      <c r="P53" s="227"/>
      <c r="Q53" s="227"/>
      <c r="R53" s="227"/>
    </row>
    <row r="54" spans="1:18" ht="20.100000000000001" customHeight="1" x14ac:dyDescent="0.25">
      <c r="A54" s="187"/>
      <c r="B54" s="512"/>
      <c r="C54" s="151" t="s">
        <v>65</v>
      </c>
      <c r="D54" s="16" t="s">
        <v>28</v>
      </c>
      <c r="E54" s="17">
        <v>2</v>
      </c>
      <c r="F54" s="238"/>
      <c r="G54" s="324" t="s">
        <v>52</v>
      </c>
      <c r="H54" s="295" t="s">
        <v>63</v>
      </c>
      <c r="I54" s="333" t="s">
        <v>66</v>
      </c>
      <c r="J54" s="180"/>
      <c r="K54" s="21">
        <v>1</v>
      </c>
      <c r="L54" s="180"/>
      <c r="M54" s="557" t="s">
        <v>555</v>
      </c>
      <c r="N54" s="567"/>
      <c r="O54" s="225"/>
      <c r="P54" s="225"/>
      <c r="Q54" s="225"/>
      <c r="R54" s="225"/>
    </row>
    <row r="55" spans="1:18" x14ac:dyDescent="0.25">
      <c r="A55" s="187"/>
      <c r="B55" s="512"/>
      <c r="C55" s="152"/>
      <c r="D55" s="16" t="s">
        <v>33</v>
      </c>
      <c r="E55" s="17">
        <v>2</v>
      </c>
      <c r="F55" s="238"/>
      <c r="G55" s="325"/>
      <c r="H55" s="296"/>
      <c r="I55" s="334"/>
      <c r="J55" s="181"/>
      <c r="K55" s="21">
        <v>1</v>
      </c>
      <c r="L55" s="181"/>
      <c r="M55" s="334"/>
      <c r="N55" s="568"/>
      <c r="O55" s="226"/>
      <c r="P55" s="226"/>
      <c r="Q55" s="226"/>
      <c r="R55" s="226"/>
    </row>
    <row r="56" spans="1:18" x14ac:dyDescent="0.25">
      <c r="A56" s="187"/>
      <c r="B56" s="512"/>
      <c r="C56" s="152"/>
      <c r="D56" s="16" t="s">
        <v>34</v>
      </c>
      <c r="E56" s="17">
        <v>4</v>
      </c>
      <c r="F56" s="238"/>
      <c r="G56" s="325"/>
      <c r="H56" s="296"/>
      <c r="I56" s="334"/>
      <c r="J56" s="181"/>
      <c r="K56" s="21">
        <v>2</v>
      </c>
      <c r="L56" s="181"/>
      <c r="M56" s="334"/>
      <c r="N56" s="568"/>
      <c r="O56" s="226"/>
      <c r="P56" s="226"/>
      <c r="Q56" s="226"/>
      <c r="R56" s="226"/>
    </row>
    <row r="57" spans="1:18" x14ac:dyDescent="0.25">
      <c r="A57" s="187"/>
      <c r="B57" s="512"/>
      <c r="C57" s="152"/>
      <c r="D57" s="16" t="s">
        <v>35</v>
      </c>
      <c r="E57" s="17">
        <v>0</v>
      </c>
      <c r="F57" s="238"/>
      <c r="G57" s="325"/>
      <c r="H57" s="296"/>
      <c r="I57" s="334"/>
      <c r="J57" s="181"/>
      <c r="K57" s="21">
        <v>0</v>
      </c>
      <c r="L57" s="181"/>
      <c r="M57" s="334"/>
      <c r="N57" s="568"/>
      <c r="O57" s="226"/>
      <c r="P57" s="226"/>
      <c r="Q57" s="226"/>
      <c r="R57" s="226"/>
    </row>
    <row r="58" spans="1:18" x14ac:dyDescent="0.25">
      <c r="A58" s="187"/>
      <c r="B58" s="512"/>
      <c r="C58" s="153"/>
      <c r="D58" s="16" t="s">
        <v>36</v>
      </c>
      <c r="E58" s="17">
        <v>1</v>
      </c>
      <c r="F58" s="238"/>
      <c r="G58" s="326"/>
      <c r="H58" s="297"/>
      <c r="I58" s="335"/>
      <c r="J58" s="182"/>
      <c r="K58" s="21">
        <v>0</v>
      </c>
      <c r="L58" s="182"/>
      <c r="M58" s="335"/>
      <c r="N58" s="569"/>
      <c r="O58" s="227"/>
      <c r="P58" s="227"/>
      <c r="Q58" s="227"/>
      <c r="R58" s="227"/>
    </row>
    <row r="59" spans="1:18" ht="26.25" customHeight="1" x14ac:dyDescent="0.25">
      <c r="A59" s="187"/>
      <c r="B59" s="512"/>
      <c r="C59" s="139" t="s">
        <v>67</v>
      </c>
      <c r="D59" s="16" t="s">
        <v>28</v>
      </c>
      <c r="E59" s="17">
        <v>2</v>
      </c>
      <c r="F59" s="238"/>
      <c r="G59" s="324" t="s">
        <v>52</v>
      </c>
      <c r="H59" s="295" t="s">
        <v>68</v>
      </c>
      <c r="I59" s="333" t="s">
        <v>553</v>
      </c>
      <c r="J59" s="180"/>
      <c r="K59" s="21">
        <v>1</v>
      </c>
      <c r="L59" s="180"/>
      <c r="M59" s="557" t="s">
        <v>69</v>
      </c>
      <c r="N59" s="225"/>
      <c r="O59" s="225"/>
      <c r="P59" s="225"/>
      <c r="Q59" s="225"/>
      <c r="R59" s="225"/>
    </row>
    <row r="60" spans="1:18" ht="26.25" customHeight="1" x14ac:dyDescent="0.25">
      <c r="A60" s="187"/>
      <c r="B60" s="512"/>
      <c r="C60" s="140"/>
      <c r="D60" s="16" t="s">
        <v>33</v>
      </c>
      <c r="E60" s="17">
        <v>2</v>
      </c>
      <c r="F60" s="238"/>
      <c r="G60" s="325"/>
      <c r="H60" s="296"/>
      <c r="I60" s="334"/>
      <c r="J60" s="181"/>
      <c r="K60" s="21">
        <v>2</v>
      </c>
      <c r="L60" s="181"/>
      <c r="M60" s="558"/>
      <c r="N60" s="226"/>
      <c r="O60" s="226"/>
      <c r="P60" s="226"/>
      <c r="Q60" s="226"/>
      <c r="R60" s="226"/>
    </row>
    <row r="61" spans="1:18" ht="26.25" customHeight="1" x14ac:dyDescent="0.25">
      <c r="A61" s="187"/>
      <c r="B61" s="512"/>
      <c r="C61" s="140"/>
      <c r="D61" s="16" t="s">
        <v>34</v>
      </c>
      <c r="E61" s="17">
        <v>1</v>
      </c>
      <c r="F61" s="238"/>
      <c r="G61" s="325"/>
      <c r="H61" s="296"/>
      <c r="I61" s="334"/>
      <c r="J61" s="181"/>
      <c r="K61" s="21">
        <v>1</v>
      </c>
      <c r="L61" s="181"/>
      <c r="M61" s="558"/>
      <c r="N61" s="226"/>
      <c r="O61" s="226"/>
      <c r="P61" s="226"/>
      <c r="Q61" s="226"/>
      <c r="R61" s="226"/>
    </row>
    <row r="62" spans="1:18" ht="26.25" customHeight="1" x14ac:dyDescent="0.25">
      <c r="A62" s="187"/>
      <c r="B62" s="512"/>
      <c r="C62" s="140"/>
      <c r="D62" s="16" t="s">
        <v>35</v>
      </c>
      <c r="E62" s="17">
        <v>0</v>
      </c>
      <c r="F62" s="238"/>
      <c r="G62" s="325"/>
      <c r="H62" s="296"/>
      <c r="I62" s="334"/>
      <c r="J62" s="181"/>
      <c r="K62" s="21">
        <v>0</v>
      </c>
      <c r="L62" s="181"/>
      <c r="M62" s="558"/>
      <c r="N62" s="226"/>
      <c r="O62" s="226"/>
      <c r="P62" s="226"/>
      <c r="Q62" s="226"/>
      <c r="R62" s="226"/>
    </row>
    <row r="63" spans="1:18" ht="26.25" customHeight="1" x14ac:dyDescent="0.25">
      <c r="A63" s="187"/>
      <c r="B63" s="512"/>
      <c r="C63" s="141"/>
      <c r="D63" s="16" t="s">
        <v>36</v>
      </c>
      <c r="E63" s="17">
        <v>1</v>
      </c>
      <c r="F63" s="238"/>
      <c r="G63" s="326"/>
      <c r="H63" s="297"/>
      <c r="I63" s="335"/>
      <c r="J63" s="182"/>
      <c r="K63" s="21">
        <v>0</v>
      </c>
      <c r="L63" s="182"/>
      <c r="M63" s="559"/>
      <c r="N63" s="227"/>
      <c r="O63" s="227"/>
      <c r="P63" s="227"/>
      <c r="Q63" s="227"/>
      <c r="R63" s="227"/>
    </row>
    <row r="64" spans="1:18" x14ac:dyDescent="0.25">
      <c r="A64" s="187"/>
      <c r="B64" s="512"/>
      <c r="C64" s="222" t="s">
        <v>70</v>
      </c>
      <c r="D64" s="16" t="s">
        <v>28</v>
      </c>
      <c r="E64" s="17">
        <v>2</v>
      </c>
      <c r="F64" s="238"/>
      <c r="G64" s="324" t="s">
        <v>52</v>
      </c>
      <c r="H64" s="295" t="s">
        <v>63</v>
      </c>
      <c r="I64" s="148" t="s">
        <v>71</v>
      </c>
      <c r="J64" s="180"/>
      <c r="K64" s="21">
        <v>1</v>
      </c>
      <c r="L64" s="180"/>
      <c r="M64" s="148" t="s">
        <v>72</v>
      </c>
      <c r="N64" s="225"/>
      <c r="O64" s="225"/>
      <c r="P64" s="225"/>
      <c r="Q64" s="225"/>
      <c r="R64" s="225"/>
    </row>
    <row r="65" spans="1:18" x14ac:dyDescent="0.25">
      <c r="A65" s="187"/>
      <c r="B65" s="512"/>
      <c r="C65" s="223"/>
      <c r="D65" s="16" t="s">
        <v>33</v>
      </c>
      <c r="E65" s="17">
        <v>2</v>
      </c>
      <c r="F65" s="238"/>
      <c r="G65" s="325"/>
      <c r="H65" s="296"/>
      <c r="I65" s="149"/>
      <c r="J65" s="181"/>
      <c r="K65" s="21">
        <v>2</v>
      </c>
      <c r="L65" s="181"/>
      <c r="M65" s="149"/>
      <c r="N65" s="226"/>
      <c r="O65" s="226"/>
      <c r="P65" s="226"/>
      <c r="Q65" s="226"/>
      <c r="R65" s="226"/>
    </row>
    <row r="66" spans="1:18" x14ac:dyDescent="0.25">
      <c r="A66" s="187"/>
      <c r="B66" s="512"/>
      <c r="C66" s="223"/>
      <c r="D66" s="16" t="s">
        <v>34</v>
      </c>
      <c r="E66" s="17">
        <v>4</v>
      </c>
      <c r="F66" s="238"/>
      <c r="G66" s="325"/>
      <c r="H66" s="296"/>
      <c r="I66" s="149"/>
      <c r="J66" s="181"/>
      <c r="K66" s="21">
        <v>1</v>
      </c>
      <c r="L66" s="181"/>
      <c r="M66" s="149"/>
      <c r="N66" s="226"/>
      <c r="O66" s="226"/>
      <c r="P66" s="226"/>
      <c r="Q66" s="226"/>
      <c r="R66" s="226"/>
    </row>
    <row r="67" spans="1:18" x14ac:dyDescent="0.25">
      <c r="A67" s="187"/>
      <c r="B67" s="512"/>
      <c r="C67" s="223"/>
      <c r="D67" s="16" t="s">
        <v>35</v>
      </c>
      <c r="E67" s="17">
        <v>0</v>
      </c>
      <c r="F67" s="238"/>
      <c r="G67" s="325"/>
      <c r="H67" s="296"/>
      <c r="I67" s="149"/>
      <c r="J67" s="181"/>
      <c r="K67" s="21">
        <v>0</v>
      </c>
      <c r="L67" s="181"/>
      <c r="M67" s="149"/>
      <c r="N67" s="226"/>
      <c r="O67" s="226"/>
      <c r="P67" s="226"/>
      <c r="Q67" s="226"/>
      <c r="R67" s="226"/>
    </row>
    <row r="68" spans="1:18" x14ac:dyDescent="0.25">
      <c r="A68" s="187"/>
      <c r="B68" s="512"/>
      <c r="C68" s="224"/>
      <c r="D68" s="16" t="s">
        <v>36</v>
      </c>
      <c r="E68" s="17">
        <v>1</v>
      </c>
      <c r="F68" s="238"/>
      <c r="G68" s="326"/>
      <c r="H68" s="297"/>
      <c r="I68" s="150"/>
      <c r="J68" s="182"/>
      <c r="K68" s="21">
        <v>1</v>
      </c>
      <c r="L68" s="182"/>
      <c r="M68" s="150"/>
      <c r="N68" s="227"/>
      <c r="O68" s="227"/>
      <c r="P68" s="227"/>
      <c r="Q68" s="227"/>
      <c r="R68" s="227"/>
    </row>
    <row r="69" spans="1:18" x14ac:dyDescent="0.25">
      <c r="A69" s="187"/>
      <c r="B69" s="512"/>
      <c r="C69" s="222" t="s">
        <v>73</v>
      </c>
      <c r="D69" s="16" t="s">
        <v>28</v>
      </c>
      <c r="E69" s="17">
        <v>13</v>
      </c>
      <c r="F69" s="238"/>
      <c r="G69" s="324" t="s">
        <v>52</v>
      </c>
      <c r="H69" s="295" t="s">
        <v>74</v>
      </c>
      <c r="I69" s="148" t="s">
        <v>71</v>
      </c>
      <c r="J69" s="579"/>
      <c r="K69" s="21">
        <v>2</v>
      </c>
      <c r="L69" s="180"/>
      <c r="M69" s="148" t="s">
        <v>75</v>
      </c>
      <c r="N69" s="225"/>
      <c r="O69" s="225"/>
      <c r="P69" s="225"/>
      <c r="Q69" s="225"/>
      <c r="R69" s="225"/>
    </row>
    <row r="70" spans="1:18" x14ac:dyDescent="0.25">
      <c r="A70" s="187"/>
      <c r="B70" s="512"/>
      <c r="C70" s="223"/>
      <c r="D70" s="16" t="s">
        <v>33</v>
      </c>
      <c r="E70" s="17">
        <v>10</v>
      </c>
      <c r="F70" s="238"/>
      <c r="G70" s="325"/>
      <c r="H70" s="296"/>
      <c r="I70" s="149"/>
      <c r="J70" s="580"/>
      <c r="K70" s="21">
        <v>2</v>
      </c>
      <c r="L70" s="181"/>
      <c r="M70" s="149"/>
      <c r="N70" s="226"/>
      <c r="O70" s="226"/>
      <c r="P70" s="226"/>
      <c r="Q70" s="226"/>
      <c r="R70" s="226"/>
    </row>
    <row r="71" spans="1:18" x14ac:dyDescent="0.25">
      <c r="A71" s="187"/>
      <c r="B71" s="512"/>
      <c r="C71" s="223"/>
      <c r="D71" s="16" t="s">
        <v>34</v>
      </c>
      <c r="E71" s="17">
        <v>12</v>
      </c>
      <c r="F71" s="238"/>
      <c r="G71" s="325"/>
      <c r="H71" s="296"/>
      <c r="I71" s="149"/>
      <c r="J71" s="580"/>
      <c r="K71" s="21">
        <v>2</v>
      </c>
      <c r="L71" s="181"/>
      <c r="M71" s="149"/>
      <c r="N71" s="226"/>
      <c r="O71" s="226"/>
      <c r="P71" s="226"/>
      <c r="Q71" s="226"/>
      <c r="R71" s="226"/>
    </row>
    <row r="72" spans="1:18" x14ac:dyDescent="0.25">
      <c r="A72" s="187"/>
      <c r="B72" s="512"/>
      <c r="C72" s="223"/>
      <c r="D72" s="16" t="s">
        <v>35</v>
      </c>
      <c r="E72" s="17">
        <v>8</v>
      </c>
      <c r="F72" s="238"/>
      <c r="G72" s="325"/>
      <c r="H72" s="296"/>
      <c r="I72" s="149"/>
      <c r="J72" s="580"/>
      <c r="K72" s="21">
        <v>2</v>
      </c>
      <c r="L72" s="181"/>
      <c r="M72" s="149"/>
      <c r="N72" s="226"/>
      <c r="O72" s="226"/>
      <c r="P72" s="226"/>
      <c r="Q72" s="226"/>
      <c r="R72" s="226"/>
    </row>
    <row r="73" spans="1:18" x14ac:dyDescent="0.25">
      <c r="A73" s="187"/>
      <c r="B73" s="512"/>
      <c r="C73" s="224"/>
      <c r="D73" s="16" t="s">
        <v>36</v>
      </c>
      <c r="E73" s="17">
        <v>9</v>
      </c>
      <c r="F73" s="238"/>
      <c r="G73" s="326"/>
      <c r="H73" s="297"/>
      <c r="I73" s="150"/>
      <c r="J73" s="581"/>
      <c r="K73" s="21">
        <v>2</v>
      </c>
      <c r="L73" s="182"/>
      <c r="M73" s="150"/>
      <c r="N73" s="227"/>
      <c r="O73" s="227"/>
      <c r="P73" s="227"/>
      <c r="Q73" s="227"/>
      <c r="R73" s="227"/>
    </row>
    <row r="74" spans="1:18" x14ac:dyDescent="0.25">
      <c r="A74" s="187"/>
      <c r="B74" s="512"/>
      <c r="C74" s="551" t="s">
        <v>595</v>
      </c>
      <c r="D74" s="27" t="s">
        <v>28</v>
      </c>
      <c r="E74" s="28">
        <v>1</v>
      </c>
      <c r="F74" s="238"/>
      <c r="G74" s="145" t="s">
        <v>52</v>
      </c>
      <c r="H74" s="234" t="s">
        <v>76</v>
      </c>
      <c r="I74" s="170" t="s">
        <v>31</v>
      </c>
      <c r="J74" s="554"/>
      <c r="K74" s="21">
        <v>1</v>
      </c>
      <c r="L74" s="183"/>
      <c r="M74" s="170" t="s">
        <v>77</v>
      </c>
      <c r="N74" s="154"/>
      <c r="O74" s="154"/>
      <c r="P74" s="154"/>
      <c r="Q74" s="154"/>
      <c r="R74" s="154"/>
    </row>
    <row r="75" spans="1:18" x14ac:dyDescent="0.25">
      <c r="A75" s="187"/>
      <c r="B75" s="512"/>
      <c r="C75" s="552"/>
      <c r="D75" s="27" t="s">
        <v>33</v>
      </c>
      <c r="E75" s="28">
        <v>1</v>
      </c>
      <c r="F75" s="238"/>
      <c r="G75" s="146"/>
      <c r="H75" s="235"/>
      <c r="I75" s="171"/>
      <c r="J75" s="555"/>
      <c r="K75" s="21">
        <v>1</v>
      </c>
      <c r="L75" s="184"/>
      <c r="M75" s="171"/>
      <c r="N75" s="155"/>
      <c r="O75" s="155"/>
      <c r="P75" s="155"/>
      <c r="Q75" s="155"/>
      <c r="R75" s="155"/>
    </row>
    <row r="76" spans="1:18" x14ac:dyDescent="0.25">
      <c r="A76" s="187"/>
      <c r="B76" s="512"/>
      <c r="C76" s="552"/>
      <c r="D76" s="27" t="s">
        <v>34</v>
      </c>
      <c r="E76" s="28">
        <v>2</v>
      </c>
      <c r="F76" s="238"/>
      <c r="G76" s="146"/>
      <c r="H76" s="235"/>
      <c r="I76" s="171"/>
      <c r="J76" s="555"/>
      <c r="K76" s="21">
        <v>1</v>
      </c>
      <c r="L76" s="184"/>
      <c r="M76" s="171"/>
      <c r="N76" s="155"/>
      <c r="O76" s="155"/>
      <c r="P76" s="155"/>
      <c r="Q76" s="155"/>
      <c r="R76" s="155"/>
    </row>
    <row r="77" spans="1:18" x14ac:dyDescent="0.25">
      <c r="A77" s="187"/>
      <c r="B77" s="512"/>
      <c r="C77" s="552"/>
      <c r="D77" s="27" t="s">
        <v>35</v>
      </c>
      <c r="E77" s="28">
        <v>2</v>
      </c>
      <c r="F77" s="238"/>
      <c r="G77" s="146"/>
      <c r="H77" s="235"/>
      <c r="I77" s="171"/>
      <c r="J77" s="555"/>
      <c r="K77" s="21">
        <v>1</v>
      </c>
      <c r="L77" s="184"/>
      <c r="M77" s="171"/>
      <c r="N77" s="155"/>
      <c r="O77" s="155"/>
      <c r="P77" s="155"/>
      <c r="Q77" s="155"/>
      <c r="R77" s="155"/>
    </row>
    <row r="78" spans="1:18" x14ac:dyDescent="0.25">
      <c r="A78" s="187"/>
      <c r="B78" s="512"/>
      <c r="C78" s="553"/>
      <c r="D78" s="27" t="s">
        <v>36</v>
      </c>
      <c r="E78" s="28">
        <v>0</v>
      </c>
      <c r="F78" s="238"/>
      <c r="G78" s="147"/>
      <c r="H78" s="236"/>
      <c r="I78" s="172"/>
      <c r="J78" s="556"/>
      <c r="K78" s="21">
        <v>0</v>
      </c>
      <c r="L78" s="185"/>
      <c r="M78" s="172"/>
      <c r="N78" s="156"/>
      <c r="O78" s="156"/>
      <c r="P78" s="156"/>
      <c r="Q78" s="156"/>
      <c r="R78" s="156"/>
    </row>
    <row r="79" spans="1:18" x14ac:dyDescent="0.25">
      <c r="A79" s="187"/>
      <c r="B79" s="512"/>
      <c r="C79" s="222" t="s">
        <v>78</v>
      </c>
      <c r="D79" s="16" t="s">
        <v>28</v>
      </c>
      <c r="E79" s="17">
        <v>2</v>
      </c>
      <c r="F79" s="238"/>
      <c r="G79" s="324" t="s">
        <v>52</v>
      </c>
      <c r="H79" s="295" t="s">
        <v>63</v>
      </c>
      <c r="I79" s="148" t="s">
        <v>45</v>
      </c>
      <c r="J79" s="180"/>
      <c r="K79" s="21">
        <v>1</v>
      </c>
      <c r="L79" s="180"/>
      <c r="M79" s="148" t="s">
        <v>79</v>
      </c>
      <c r="N79" s="225"/>
      <c r="O79" s="225"/>
      <c r="P79" s="225"/>
      <c r="Q79" s="225"/>
      <c r="R79" s="225"/>
    </row>
    <row r="80" spans="1:18" x14ac:dyDescent="0.25">
      <c r="A80" s="187"/>
      <c r="B80" s="512"/>
      <c r="C80" s="223"/>
      <c r="D80" s="16" t="s">
        <v>33</v>
      </c>
      <c r="E80" s="17">
        <v>2</v>
      </c>
      <c r="F80" s="238"/>
      <c r="G80" s="325"/>
      <c r="H80" s="296"/>
      <c r="I80" s="149"/>
      <c r="J80" s="181"/>
      <c r="K80" s="21">
        <v>1</v>
      </c>
      <c r="L80" s="181"/>
      <c r="M80" s="149"/>
      <c r="N80" s="226"/>
      <c r="O80" s="226"/>
      <c r="P80" s="226"/>
      <c r="Q80" s="226"/>
      <c r="R80" s="226"/>
    </row>
    <row r="81" spans="1:18" x14ac:dyDescent="0.25">
      <c r="A81" s="187"/>
      <c r="B81" s="512"/>
      <c r="C81" s="223"/>
      <c r="D81" s="16" t="s">
        <v>34</v>
      </c>
      <c r="E81" s="17">
        <v>4</v>
      </c>
      <c r="F81" s="238"/>
      <c r="G81" s="325"/>
      <c r="H81" s="296"/>
      <c r="I81" s="149"/>
      <c r="J81" s="181"/>
      <c r="K81" s="21">
        <v>1</v>
      </c>
      <c r="L81" s="181"/>
      <c r="M81" s="149"/>
      <c r="N81" s="226"/>
      <c r="O81" s="226"/>
      <c r="P81" s="226"/>
      <c r="Q81" s="226"/>
      <c r="R81" s="226"/>
    </row>
    <row r="82" spans="1:18" x14ac:dyDescent="0.25">
      <c r="A82" s="187"/>
      <c r="B82" s="512"/>
      <c r="C82" s="223"/>
      <c r="D82" s="16" t="s">
        <v>35</v>
      </c>
      <c r="E82" s="17">
        <v>0</v>
      </c>
      <c r="F82" s="238"/>
      <c r="G82" s="325"/>
      <c r="H82" s="296"/>
      <c r="I82" s="149"/>
      <c r="J82" s="181"/>
      <c r="K82" s="21">
        <v>0</v>
      </c>
      <c r="L82" s="181"/>
      <c r="M82" s="149"/>
      <c r="N82" s="226"/>
      <c r="O82" s="226"/>
      <c r="P82" s="226"/>
      <c r="Q82" s="226"/>
      <c r="R82" s="226"/>
    </row>
    <row r="83" spans="1:18" x14ac:dyDescent="0.25">
      <c r="A83" s="187"/>
      <c r="B83" s="512"/>
      <c r="C83" s="224"/>
      <c r="D83" s="16" t="s">
        <v>36</v>
      </c>
      <c r="E83" s="17">
        <v>1</v>
      </c>
      <c r="F83" s="238"/>
      <c r="G83" s="326"/>
      <c r="H83" s="297"/>
      <c r="I83" s="150"/>
      <c r="J83" s="182"/>
      <c r="K83" s="21">
        <v>0</v>
      </c>
      <c r="L83" s="182"/>
      <c r="M83" s="150"/>
      <c r="N83" s="227"/>
      <c r="O83" s="227"/>
      <c r="P83" s="227"/>
      <c r="Q83" s="227"/>
      <c r="R83" s="227"/>
    </row>
    <row r="84" spans="1:18" ht="17.25" customHeight="1" x14ac:dyDescent="0.25">
      <c r="A84" s="187"/>
      <c r="B84" s="512"/>
      <c r="C84" s="222" t="s">
        <v>80</v>
      </c>
      <c r="D84" s="16" t="s">
        <v>28</v>
      </c>
      <c r="E84" s="17">
        <v>12</v>
      </c>
      <c r="F84" s="238"/>
      <c r="G84" s="324" t="s">
        <v>52</v>
      </c>
      <c r="H84" s="295" t="s">
        <v>39</v>
      </c>
      <c r="I84" s="148" t="s">
        <v>31</v>
      </c>
      <c r="J84" s="180"/>
      <c r="K84" s="23">
        <v>2</v>
      </c>
      <c r="L84" s="180"/>
      <c r="M84" s="148" t="s">
        <v>81</v>
      </c>
      <c r="N84" s="225"/>
      <c r="O84" s="225"/>
      <c r="P84" s="225"/>
      <c r="Q84" s="225"/>
      <c r="R84" s="225"/>
    </row>
    <row r="85" spans="1:18" ht="17.25" customHeight="1" x14ac:dyDescent="0.25">
      <c r="A85" s="187"/>
      <c r="B85" s="512"/>
      <c r="C85" s="223"/>
      <c r="D85" s="16" t="s">
        <v>33</v>
      </c>
      <c r="E85" s="17">
        <v>7</v>
      </c>
      <c r="F85" s="238"/>
      <c r="G85" s="325"/>
      <c r="H85" s="296"/>
      <c r="I85" s="149"/>
      <c r="J85" s="181"/>
      <c r="K85" s="23">
        <v>2</v>
      </c>
      <c r="L85" s="181"/>
      <c r="M85" s="149"/>
      <c r="N85" s="226"/>
      <c r="O85" s="226"/>
      <c r="P85" s="226"/>
      <c r="Q85" s="226"/>
      <c r="R85" s="226"/>
    </row>
    <row r="86" spans="1:18" ht="17.25" customHeight="1" x14ac:dyDescent="0.25">
      <c r="A86" s="187"/>
      <c r="B86" s="512"/>
      <c r="C86" s="223"/>
      <c r="D86" s="16" t="s">
        <v>34</v>
      </c>
      <c r="E86" s="17">
        <v>2</v>
      </c>
      <c r="F86" s="238"/>
      <c r="G86" s="325"/>
      <c r="H86" s="296"/>
      <c r="I86" s="149"/>
      <c r="J86" s="181"/>
      <c r="K86" s="23">
        <v>1</v>
      </c>
      <c r="L86" s="181"/>
      <c r="M86" s="149"/>
      <c r="N86" s="226"/>
      <c r="O86" s="226"/>
      <c r="P86" s="226"/>
      <c r="Q86" s="226"/>
      <c r="R86" s="226"/>
    </row>
    <row r="87" spans="1:18" ht="17.25" customHeight="1" x14ac:dyDescent="0.25">
      <c r="A87" s="187"/>
      <c r="B87" s="512"/>
      <c r="C87" s="223"/>
      <c r="D87" s="16" t="s">
        <v>35</v>
      </c>
      <c r="E87" s="17">
        <v>5</v>
      </c>
      <c r="F87" s="238"/>
      <c r="G87" s="325"/>
      <c r="H87" s="296"/>
      <c r="I87" s="149"/>
      <c r="J87" s="181"/>
      <c r="K87" s="23">
        <v>1</v>
      </c>
      <c r="L87" s="181"/>
      <c r="M87" s="149"/>
      <c r="N87" s="226"/>
      <c r="O87" s="226"/>
      <c r="P87" s="226"/>
      <c r="Q87" s="226"/>
      <c r="R87" s="226"/>
    </row>
    <row r="88" spans="1:18" ht="17.25" customHeight="1" x14ac:dyDescent="0.25">
      <c r="A88" s="187"/>
      <c r="B88" s="512"/>
      <c r="C88" s="550"/>
      <c r="D88" s="16" t="s">
        <v>36</v>
      </c>
      <c r="E88" s="17">
        <v>3</v>
      </c>
      <c r="F88" s="238"/>
      <c r="G88" s="326"/>
      <c r="H88" s="297"/>
      <c r="I88" s="150"/>
      <c r="J88" s="182"/>
      <c r="K88" s="23">
        <v>1</v>
      </c>
      <c r="L88" s="182"/>
      <c r="M88" s="150"/>
      <c r="N88" s="227"/>
      <c r="O88" s="227"/>
      <c r="P88" s="227"/>
      <c r="Q88" s="227"/>
      <c r="R88" s="227"/>
    </row>
    <row r="89" spans="1:18" ht="24.75" customHeight="1" x14ac:dyDescent="0.25">
      <c r="A89" s="187"/>
      <c r="B89" s="512"/>
      <c r="C89" s="547" t="s">
        <v>82</v>
      </c>
      <c r="D89" s="30" t="s">
        <v>28</v>
      </c>
      <c r="E89" s="17">
        <v>12</v>
      </c>
      <c r="F89" s="238"/>
      <c r="G89" s="324" t="s">
        <v>52</v>
      </c>
      <c r="H89" s="295" t="s">
        <v>39</v>
      </c>
      <c r="I89" s="148" t="s">
        <v>31</v>
      </c>
      <c r="J89" s="180"/>
      <c r="K89" s="23">
        <v>4</v>
      </c>
      <c r="L89" s="23">
        <v>4</v>
      </c>
      <c r="M89" s="148" t="s">
        <v>83</v>
      </c>
      <c r="N89" s="225"/>
      <c r="O89" s="225"/>
      <c r="P89" s="225"/>
      <c r="Q89" s="225"/>
      <c r="R89" s="225"/>
    </row>
    <row r="90" spans="1:18" ht="24.75" customHeight="1" x14ac:dyDescent="0.25">
      <c r="A90" s="187"/>
      <c r="B90" s="512"/>
      <c r="C90" s="548"/>
      <c r="D90" s="30" t="s">
        <v>33</v>
      </c>
      <c r="E90" s="17">
        <v>7</v>
      </c>
      <c r="F90" s="238"/>
      <c r="G90" s="325"/>
      <c r="H90" s="296"/>
      <c r="I90" s="149"/>
      <c r="J90" s="181"/>
      <c r="K90" s="23">
        <v>3</v>
      </c>
      <c r="L90" s="23">
        <v>3</v>
      </c>
      <c r="M90" s="149"/>
      <c r="N90" s="226"/>
      <c r="O90" s="226"/>
      <c r="P90" s="226"/>
      <c r="Q90" s="226"/>
      <c r="R90" s="226"/>
    </row>
    <row r="91" spans="1:18" ht="24.75" customHeight="1" x14ac:dyDescent="0.25">
      <c r="A91" s="187"/>
      <c r="B91" s="512"/>
      <c r="C91" s="548"/>
      <c r="D91" s="30" t="s">
        <v>34</v>
      </c>
      <c r="E91" s="17">
        <v>2</v>
      </c>
      <c r="F91" s="238"/>
      <c r="G91" s="325"/>
      <c r="H91" s="296"/>
      <c r="I91" s="149"/>
      <c r="J91" s="181"/>
      <c r="K91" s="23">
        <v>1</v>
      </c>
      <c r="L91" s="23">
        <v>1</v>
      </c>
      <c r="M91" s="149"/>
      <c r="N91" s="226"/>
      <c r="O91" s="226"/>
      <c r="P91" s="226"/>
      <c r="Q91" s="226"/>
      <c r="R91" s="226"/>
    </row>
    <row r="92" spans="1:18" ht="24.75" customHeight="1" x14ac:dyDescent="0.25">
      <c r="A92" s="187"/>
      <c r="B92" s="512"/>
      <c r="C92" s="548"/>
      <c r="D92" s="30" t="s">
        <v>35</v>
      </c>
      <c r="E92" s="17">
        <v>5</v>
      </c>
      <c r="F92" s="238"/>
      <c r="G92" s="325"/>
      <c r="H92" s="296"/>
      <c r="I92" s="149"/>
      <c r="J92" s="181"/>
      <c r="K92" s="23">
        <v>3</v>
      </c>
      <c r="L92" s="23">
        <v>3</v>
      </c>
      <c r="M92" s="149"/>
      <c r="N92" s="226"/>
      <c r="O92" s="226"/>
      <c r="P92" s="226"/>
      <c r="Q92" s="226"/>
      <c r="R92" s="226"/>
    </row>
    <row r="93" spans="1:18" ht="24.75" customHeight="1" x14ac:dyDescent="0.25">
      <c r="A93" s="187"/>
      <c r="B93" s="512"/>
      <c r="C93" s="549"/>
      <c r="D93" s="30" t="s">
        <v>36</v>
      </c>
      <c r="E93" s="17">
        <v>3</v>
      </c>
      <c r="F93" s="238"/>
      <c r="G93" s="326"/>
      <c r="H93" s="297"/>
      <c r="I93" s="150"/>
      <c r="J93" s="182"/>
      <c r="K93" s="23">
        <v>1</v>
      </c>
      <c r="L93" s="23">
        <v>1</v>
      </c>
      <c r="M93" s="150"/>
      <c r="N93" s="227"/>
      <c r="O93" s="227"/>
      <c r="P93" s="227"/>
      <c r="Q93" s="227"/>
      <c r="R93" s="227"/>
    </row>
    <row r="94" spans="1:18" x14ac:dyDescent="0.25">
      <c r="A94" s="187"/>
      <c r="B94" s="512"/>
      <c r="C94" s="546" t="s">
        <v>84</v>
      </c>
      <c r="D94" s="16" t="s">
        <v>28</v>
      </c>
      <c r="E94" s="17">
        <v>1</v>
      </c>
      <c r="F94" s="238"/>
      <c r="G94" s="324" t="s">
        <v>85</v>
      </c>
      <c r="H94" s="295" t="s">
        <v>86</v>
      </c>
      <c r="I94" s="148" t="s">
        <v>87</v>
      </c>
      <c r="J94" s="180"/>
      <c r="K94" s="21">
        <v>1</v>
      </c>
      <c r="L94" s="180"/>
      <c r="M94" s="148" t="s">
        <v>88</v>
      </c>
      <c r="N94" s="225"/>
      <c r="O94" s="225"/>
      <c r="P94" s="225"/>
      <c r="Q94" s="225"/>
      <c r="R94" s="225"/>
    </row>
    <row r="95" spans="1:18" x14ac:dyDescent="0.25">
      <c r="A95" s="187"/>
      <c r="B95" s="512"/>
      <c r="C95" s="544"/>
      <c r="D95" s="16" t="s">
        <v>33</v>
      </c>
      <c r="E95" s="17">
        <v>2</v>
      </c>
      <c r="F95" s="238"/>
      <c r="G95" s="325"/>
      <c r="H95" s="296"/>
      <c r="I95" s="149"/>
      <c r="J95" s="181"/>
      <c r="K95" s="21">
        <v>2</v>
      </c>
      <c r="L95" s="181"/>
      <c r="M95" s="149"/>
      <c r="N95" s="226"/>
      <c r="O95" s="226"/>
      <c r="P95" s="226"/>
      <c r="Q95" s="226"/>
      <c r="R95" s="226"/>
    </row>
    <row r="96" spans="1:18" x14ac:dyDescent="0.25">
      <c r="A96" s="187"/>
      <c r="B96" s="512"/>
      <c r="C96" s="544"/>
      <c r="D96" s="16" t="s">
        <v>34</v>
      </c>
      <c r="E96" s="17">
        <v>1</v>
      </c>
      <c r="F96" s="238"/>
      <c r="G96" s="325"/>
      <c r="H96" s="296"/>
      <c r="I96" s="149"/>
      <c r="J96" s="181"/>
      <c r="K96" s="21">
        <v>1</v>
      </c>
      <c r="L96" s="181"/>
      <c r="M96" s="149"/>
      <c r="N96" s="226"/>
      <c r="O96" s="226"/>
      <c r="P96" s="226"/>
      <c r="Q96" s="226"/>
      <c r="R96" s="226"/>
    </row>
    <row r="97" spans="1:18" x14ac:dyDescent="0.25">
      <c r="A97" s="187"/>
      <c r="B97" s="512"/>
      <c r="C97" s="544"/>
      <c r="D97" s="16" t="s">
        <v>35</v>
      </c>
      <c r="E97" s="17">
        <v>8</v>
      </c>
      <c r="F97" s="238"/>
      <c r="G97" s="325"/>
      <c r="H97" s="296"/>
      <c r="I97" s="149"/>
      <c r="J97" s="181"/>
      <c r="K97" s="21">
        <v>7</v>
      </c>
      <c r="L97" s="181"/>
      <c r="M97" s="149"/>
      <c r="N97" s="226"/>
      <c r="O97" s="226"/>
      <c r="P97" s="226"/>
      <c r="Q97" s="226"/>
      <c r="R97" s="226"/>
    </row>
    <row r="98" spans="1:18" x14ac:dyDescent="0.25">
      <c r="A98" s="187"/>
      <c r="B98" s="512"/>
      <c r="C98" s="545"/>
      <c r="D98" s="16" t="s">
        <v>36</v>
      </c>
      <c r="E98" s="17">
        <v>0</v>
      </c>
      <c r="F98" s="238"/>
      <c r="G98" s="326"/>
      <c r="H98" s="297"/>
      <c r="I98" s="150"/>
      <c r="J98" s="182"/>
      <c r="K98" s="21">
        <v>0</v>
      </c>
      <c r="L98" s="182"/>
      <c r="M98" s="150"/>
      <c r="N98" s="227"/>
      <c r="O98" s="227"/>
      <c r="P98" s="227"/>
      <c r="Q98" s="227"/>
      <c r="R98" s="227"/>
    </row>
    <row r="99" spans="1:18" x14ac:dyDescent="0.25">
      <c r="A99" s="187"/>
      <c r="B99" s="512"/>
      <c r="C99" s="543" t="s">
        <v>89</v>
      </c>
      <c r="D99" s="16" t="s">
        <v>28</v>
      </c>
      <c r="E99" s="17">
        <v>1</v>
      </c>
      <c r="F99" s="238"/>
      <c r="G99" s="324" t="s">
        <v>85</v>
      </c>
      <c r="H99" s="295" t="s">
        <v>86</v>
      </c>
      <c r="I99" s="148" t="s">
        <v>87</v>
      </c>
      <c r="J99" s="180"/>
      <c r="K99" s="23">
        <v>1</v>
      </c>
      <c r="L99" s="180"/>
      <c r="M99" s="333" t="s">
        <v>77</v>
      </c>
      <c r="N99" s="225"/>
      <c r="O99" s="225"/>
      <c r="P99" s="225"/>
      <c r="Q99" s="225"/>
      <c r="R99" s="225"/>
    </row>
    <row r="100" spans="1:18" x14ac:dyDescent="0.25">
      <c r="A100" s="187"/>
      <c r="B100" s="512"/>
      <c r="C100" s="544"/>
      <c r="D100" s="16" t="s">
        <v>33</v>
      </c>
      <c r="E100" s="17">
        <v>1</v>
      </c>
      <c r="F100" s="238"/>
      <c r="G100" s="325"/>
      <c r="H100" s="296"/>
      <c r="I100" s="149"/>
      <c r="J100" s="181"/>
      <c r="K100" s="23">
        <v>1</v>
      </c>
      <c r="L100" s="181"/>
      <c r="M100" s="334"/>
      <c r="N100" s="226"/>
      <c r="O100" s="226"/>
      <c r="P100" s="226"/>
      <c r="Q100" s="226"/>
      <c r="R100" s="226"/>
    </row>
    <row r="101" spans="1:18" x14ac:dyDescent="0.25">
      <c r="A101" s="187"/>
      <c r="B101" s="512"/>
      <c r="C101" s="544"/>
      <c r="D101" s="16" t="s">
        <v>34</v>
      </c>
      <c r="E101" s="17">
        <v>1</v>
      </c>
      <c r="F101" s="238"/>
      <c r="G101" s="325"/>
      <c r="H101" s="296"/>
      <c r="I101" s="149"/>
      <c r="J101" s="181"/>
      <c r="K101" s="23">
        <v>1</v>
      </c>
      <c r="L101" s="181"/>
      <c r="M101" s="334"/>
      <c r="N101" s="226"/>
      <c r="O101" s="226"/>
      <c r="P101" s="226"/>
      <c r="Q101" s="226"/>
      <c r="R101" s="226"/>
    </row>
    <row r="102" spans="1:18" x14ac:dyDescent="0.25">
      <c r="A102" s="187"/>
      <c r="B102" s="512"/>
      <c r="C102" s="544"/>
      <c r="D102" s="16" t="s">
        <v>35</v>
      </c>
      <c r="E102" s="17">
        <v>2</v>
      </c>
      <c r="F102" s="238"/>
      <c r="G102" s="325"/>
      <c r="H102" s="296"/>
      <c r="I102" s="149"/>
      <c r="J102" s="181"/>
      <c r="K102" s="23">
        <v>2</v>
      </c>
      <c r="L102" s="181"/>
      <c r="M102" s="334"/>
      <c r="N102" s="226"/>
      <c r="O102" s="226"/>
      <c r="P102" s="226"/>
      <c r="Q102" s="226"/>
      <c r="R102" s="226"/>
    </row>
    <row r="103" spans="1:18" x14ac:dyDescent="0.25">
      <c r="A103" s="187"/>
      <c r="B103" s="512"/>
      <c r="C103" s="545"/>
      <c r="D103" s="16" t="s">
        <v>36</v>
      </c>
      <c r="E103" s="17">
        <v>0</v>
      </c>
      <c r="F103" s="238"/>
      <c r="G103" s="326"/>
      <c r="H103" s="297"/>
      <c r="I103" s="150"/>
      <c r="J103" s="182"/>
      <c r="K103" s="23">
        <v>0</v>
      </c>
      <c r="L103" s="182"/>
      <c r="M103" s="335"/>
      <c r="N103" s="227"/>
      <c r="O103" s="227"/>
      <c r="P103" s="227"/>
      <c r="Q103" s="227"/>
      <c r="R103" s="227"/>
    </row>
    <row r="104" spans="1:18" x14ac:dyDescent="0.25">
      <c r="A104" s="187"/>
      <c r="B104" s="512"/>
      <c r="C104" s="222" t="s">
        <v>90</v>
      </c>
      <c r="D104" s="16" t="s">
        <v>28</v>
      </c>
      <c r="E104" s="17">
        <v>6</v>
      </c>
      <c r="F104" s="238"/>
      <c r="G104" s="324" t="s">
        <v>52</v>
      </c>
      <c r="H104" s="295" t="s">
        <v>48</v>
      </c>
      <c r="I104" s="148" t="s">
        <v>31</v>
      </c>
      <c r="J104" s="180"/>
      <c r="K104" s="21">
        <v>6</v>
      </c>
      <c r="L104" s="180"/>
      <c r="M104" s="148" t="s">
        <v>91</v>
      </c>
      <c r="N104" s="225"/>
      <c r="O104" s="225"/>
      <c r="P104" s="225"/>
      <c r="Q104" s="225"/>
      <c r="R104" s="225"/>
    </row>
    <row r="105" spans="1:18" x14ac:dyDescent="0.25">
      <c r="A105" s="187"/>
      <c r="B105" s="512"/>
      <c r="C105" s="223"/>
      <c r="D105" s="16" t="s">
        <v>33</v>
      </c>
      <c r="E105" s="17">
        <v>2</v>
      </c>
      <c r="F105" s="238"/>
      <c r="G105" s="325"/>
      <c r="H105" s="296"/>
      <c r="I105" s="149"/>
      <c r="J105" s="181"/>
      <c r="K105" s="21">
        <v>2</v>
      </c>
      <c r="L105" s="181"/>
      <c r="M105" s="149"/>
      <c r="N105" s="226"/>
      <c r="O105" s="226"/>
      <c r="P105" s="226"/>
      <c r="Q105" s="226"/>
      <c r="R105" s="226"/>
    </row>
    <row r="106" spans="1:18" x14ac:dyDescent="0.25">
      <c r="A106" s="187"/>
      <c r="B106" s="512"/>
      <c r="C106" s="223"/>
      <c r="D106" s="16" t="s">
        <v>34</v>
      </c>
      <c r="E106" s="17">
        <v>3</v>
      </c>
      <c r="F106" s="238"/>
      <c r="G106" s="325"/>
      <c r="H106" s="296"/>
      <c r="I106" s="149"/>
      <c r="J106" s="181"/>
      <c r="K106" s="21">
        <v>3</v>
      </c>
      <c r="L106" s="181"/>
      <c r="M106" s="149"/>
      <c r="N106" s="226"/>
      <c r="O106" s="226"/>
      <c r="P106" s="226"/>
      <c r="Q106" s="226"/>
      <c r="R106" s="226"/>
    </row>
    <row r="107" spans="1:18" x14ac:dyDescent="0.25">
      <c r="A107" s="187"/>
      <c r="B107" s="512"/>
      <c r="C107" s="223"/>
      <c r="D107" s="16" t="s">
        <v>35</v>
      </c>
      <c r="E107" s="17">
        <v>1</v>
      </c>
      <c r="F107" s="238"/>
      <c r="G107" s="325"/>
      <c r="H107" s="296"/>
      <c r="I107" s="149"/>
      <c r="J107" s="181"/>
      <c r="K107" s="21">
        <v>0</v>
      </c>
      <c r="L107" s="181"/>
      <c r="M107" s="149"/>
      <c r="N107" s="226"/>
      <c r="O107" s="226"/>
      <c r="P107" s="226"/>
      <c r="Q107" s="226"/>
      <c r="R107" s="226"/>
    </row>
    <row r="108" spans="1:18" x14ac:dyDescent="0.25">
      <c r="A108" s="187"/>
      <c r="B108" s="512"/>
      <c r="C108" s="224"/>
      <c r="D108" s="16" t="s">
        <v>36</v>
      </c>
      <c r="E108" s="17">
        <v>2</v>
      </c>
      <c r="F108" s="238"/>
      <c r="G108" s="326"/>
      <c r="H108" s="297"/>
      <c r="I108" s="150"/>
      <c r="J108" s="182"/>
      <c r="K108" s="21">
        <v>2</v>
      </c>
      <c r="L108" s="181"/>
      <c r="M108" s="150"/>
      <c r="N108" s="227"/>
      <c r="O108" s="227"/>
      <c r="P108" s="227"/>
      <c r="Q108" s="227"/>
      <c r="R108" s="227"/>
    </row>
    <row r="109" spans="1:18" x14ac:dyDescent="0.25">
      <c r="A109" s="187"/>
      <c r="B109" s="512"/>
      <c r="C109" s="222" t="s">
        <v>92</v>
      </c>
      <c r="D109" s="16" t="s">
        <v>28</v>
      </c>
      <c r="E109" s="17">
        <v>7</v>
      </c>
      <c r="F109" s="238"/>
      <c r="G109" s="324" t="s">
        <v>52</v>
      </c>
      <c r="H109" s="295" t="s">
        <v>93</v>
      </c>
      <c r="I109" s="148" t="s">
        <v>94</v>
      </c>
      <c r="J109" s="180"/>
      <c r="K109" s="21">
        <v>3</v>
      </c>
      <c r="L109" s="31"/>
      <c r="M109" s="148" t="s">
        <v>95</v>
      </c>
      <c r="N109" s="225"/>
      <c r="O109" s="225"/>
      <c r="P109" s="225"/>
      <c r="Q109" s="225"/>
      <c r="R109" s="225"/>
    </row>
    <row r="110" spans="1:18" x14ac:dyDescent="0.25">
      <c r="A110" s="187"/>
      <c r="B110" s="512"/>
      <c r="C110" s="223"/>
      <c r="D110" s="16" t="s">
        <v>33</v>
      </c>
      <c r="E110" s="17">
        <v>5</v>
      </c>
      <c r="F110" s="238"/>
      <c r="G110" s="325"/>
      <c r="H110" s="296"/>
      <c r="I110" s="149"/>
      <c r="J110" s="181"/>
      <c r="K110" s="23">
        <v>2</v>
      </c>
      <c r="L110" s="31"/>
      <c r="M110" s="149"/>
      <c r="N110" s="226"/>
      <c r="O110" s="226"/>
      <c r="P110" s="226"/>
      <c r="Q110" s="226"/>
      <c r="R110" s="226"/>
    </row>
    <row r="111" spans="1:18" x14ac:dyDescent="0.25">
      <c r="A111" s="187"/>
      <c r="B111" s="512"/>
      <c r="C111" s="223"/>
      <c r="D111" s="16" t="s">
        <v>34</v>
      </c>
      <c r="E111" s="17">
        <v>4</v>
      </c>
      <c r="F111" s="238"/>
      <c r="G111" s="325"/>
      <c r="H111" s="296"/>
      <c r="I111" s="149"/>
      <c r="J111" s="181"/>
      <c r="K111" s="23">
        <v>1</v>
      </c>
      <c r="L111" s="31"/>
      <c r="M111" s="149"/>
      <c r="N111" s="226"/>
      <c r="O111" s="226"/>
      <c r="P111" s="226"/>
      <c r="Q111" s="226"/>
      <c r="R111" s="226"/>
    </row>
    <row r="112" spans="1:18" x14ac:dyDescent="0.25">
      <c r="A112" s="187"/>
      <c r="B112" s="512"/>
      <c r="C112" s="223"/>
      <c r="D112" s="16" t="s">
        <v>35</v>
      </c>
      <c r="E112" s="17">
        <v>4</v>
      </c>
      <c r="F112" s="238"/>
      <c r="G112" s="325"/>
      <c r="H112" s="296"/>
      <c r="I112" s="149"/>
      <c r="J112" s="181"/>
      <c r="K112" s="23">
        <v>1</v>
      </c>
      <c r="L112" s="31"/>
      <c r="M112" s="149"/>
      <c r="N112" s="226"/>
      <c r="O112" s="226"/>
      <c r="P112" s="226"/>
      <c r="Q112" s="226"/>
      <c r="R112" s="226"/>
    </row>
    <row r="113" spans="1:18" x14ac:dyDescent="0.25">
      <c r="A113" s="187"/>
      <c r="B113" s="512"/>
      <c r="C113" s="224"/>
      <c r="D113" s="16" t="s">
        <v>36</v>
      </c>
      <c r="E113" s="17">
        <v>4</v>
      </c>
      <c r="F113" s="238"/>
      <c r="G113" s="326"/>
      <c r="H113" s="297"/>
      <c r="I113" s="150"/>
      <c r="J113" s="182"/>
      <c r="K113" s="23">
        <v>1</v>
      </c>
      <c r="L113" s="31"/>
      <c r="M113" s="150"/>
      <c r="N113" s="227"/>
      <c r="O113" s="227"/>
      <c r="P113" s="227"/>
      <c r="Q113" s="227"/>
      <c r="R113" s="227"/>
    </row>
    <row r="114" spans="1:18" x14ac:dyDescent="0.25">
      <c r="A114" s="187"/>
      <c r="B114" s="512"/>
      <c r="C114" s="222" t="s">
        <v>96</v>
      </c>
      <c r="D114" s="16" t="s">
        <v>28</v>
      </c>
      <c r="E114" s="17">
        <v>2</v>
      </c>
      <c r="F114" s="238"/>
      <c r="G114" s="324" t="s">
        <v>52</v>
      </c>
      <c r="H114" s="295" t="s">
        <v>63</v>
      </c>
      <c r="I114" s="148" t="s">
        <v>97</v>
      </c>
      <c r="J114" s="180"/>
      <c r="K114" s="21">
        <v>1</v>
      </c>
      <c r="L114" s="180"/>
      <c r="M114" s="148" t="s">
        <v>554</v>
      </c>
      <c r="N114" s="225"/>
      <c r="O114" s="225"/>
      <c r="P114" s="225"/>
      <c r="Q114" s="225"/>
      <c r="R114" s="225"/>
    </row>
    <row r="115" spans="1:18" x14ac:dyDescent="0.25">
      <c r="A115" s="187"/>
      <c r="B115" s="512"/>
      <c r="C115" s="223"/>
      <c r="D115" s="16" t="s">
        <v>33</v>
      </c>
      <c r="E115" s="17">
        <v>2</v>
      </c>
      <c r="F115" s="238"/>
      <c r="G115" s="325"/>
      <c r="H115" s="296"/>
      <c r="I115" s="149"/>
      <c r="J115" s="181"/>
      <c r="K115" s="21">
        <v>1</v>
      </c>
      <c r="L115" s="181"/>
      <c r="M115" s="149"/>
      <c r="N115" s="226"/>
      <c r="O115" s="226"/>
      <c r="P115" s="226"/>
      <c r="Q115" s="226"/>
      <c r="R115" s="226"/>
    </row>
    <row r="116" spans="1:18" x14ac:dyDescent="0.25">
      <c r="A116" s="187"/>
      <c r="B116" s="512"/>
      <c r="C116" s="223"/>
      <c r="D116" s="16" t="s">
        <v>34</v>
      </c>
      <c r="E116" s="17">
        <v>4</v>
      </c>
      <c r="F116" s="238"/>
      <c r="G116" s="325"/>
      <c r="H116" s="296"/>
      <c r="I116" s="149"/>
      <c r="J116" s="181"/>
      <c r="K116" s="21">
        <v>2</v>
      </c>
      <c r="L116" s="181"/>
      <c r="M116" s="149"/>
      <c r="N116" s="226"/>
      <c r="O116" s="226"/>
      <c r="P116" s="226"/>
      <c r="Q116" s="226"/>
      <c r="R116" s="226"/>
    </row>
    <row r="117" spans="1:18" x14ac:dyDescent="0.25">
      <c r="A117" s="187"/>
      <c r="B117" s="512"/>
      <c r="C117" s="223"/>
      <c r="D117" s="16" t="s">
        <v>35</v>
      </c>
      <c r="E117" s="17">
        <v>0</v>
      </c>
      <c r="F117" s="238"/>
      <c r="G117" s="325"/>
      <c r="H117" s="296"/>
      <c r="I117" s="149"/>
      <c r="J117" s="181"/>
      <c r="K117" s="21">
        <v>0</v>
      </c>
      <c r="L117" s="181"/>
      <c r="M117" s="149"/>
      <c r="N117" s="226"/>
      <c r="O117" s="226"/>
      <c r="P117" s="226"/>
      <c r="Q117" s="226"/>
      <c r="R117" s="226"/>
    </row>
    <row r="118" spans="1:18" x14ac:dyDescent="0.25">
      <c r="A118" s="187"/>
      <c r="B118" s="512"/>
      <c r="C118" s="224"/>
      <c r="D118" s="16" t="s">
        <v>36</v>
      </c>
      <c r="E118" s="17">
        <v>1</v>
      </c>
      <c r="F118" s="238"/>
      <c r="G118" s="326"/>
      <c r="H118" s="297"/>
      <c r="I118" s="150"/>
      <c r="J118" s="182"/>
      <c r="K118" s="21">
        <v>0</v>
      </c>
      <c r="L118" s="182"/>
      <c r="M118" s="150"/>
      <c r="N118" s="227"/>
      <c r="O118" s="227"/>
      <c r="P118" s="227"/>
      <c r="Q118" s="227"/>
      <c r="R118" s="227"/>
    </row>
    <row r="119" spans="1:18" ht="18.75" customHeight="1" x14ac:dyDescent="0.25">
      <c r="A119" s="187"/>
      <c r="B119" s="512"/>
      <c r="C119" s="222" t="s">
        <v>98</v>
      </c>
      <c r="D119" s="16" t="s">
        <v>28</v>
      </c>
      <c r="E119" s="17">
        <v>8</v>
      </c>
      <c r="F119" s="238"/>
      <c r="G119" s="324" t="s">
        <v>52</v>
      </c>
      <c r="H119" s="295" t="s">
        <v>61</v>
      </c>
      <c r="I119" s="148" t="s">
        <v>99</v>
      </c>
      <c r="J119" s="180"/>
      <c r="K119" s="23">
        <v>2</v>
      </c>
      <c r="L119" s="180"/>
      <c r="M119" s="148" t="s">
        <v>100</v>
      </c>
      <c r="N119" s="225"/>
      <c r="O119" s="225"/>
      <c r="P119" s="225"/>
      <c r="Q119" s="225"/>
      <c r="R119" s="225"/>
    </row>
    <row r="120" spans="1:18" ht="18.75" customHeight="1" x14ac:dyDescent="0.25">
      <c r="A120" s="187"/>
      <c r="B120" s="512"/>
      <c r="C120" s="223"/>
      <c r="D120" s="16" t="s">
        <v>33</v>
      </c>
      <c r="E120" s="17">
        <v>5</v>
      </c>
      <c r="F120" s="238"/>
      <c r="G120" s="325"/>
      <c r="H120" s="296"/>
      <c r="I120" s="149"/>
      <c r="J120" s="181"/>
      <c r="K120" s="23">
        <v>1</v>
      </c>
      <c r="L120" s="181"/>
      <c r="M120" s="149"/>
      <c r="N120" s="226"/>
      <c r="O120" s="226"/>
      <c r="P120" s="226"/>
      <c r="Q120" s="226"/>
      <c r="R120" s="226"/>
    </row>
    <row r="121" spans="1:18" ht="18.75" customHeight="1" x14ac:dyDescent="0.25">
      <c r="A121" s="187"/>
      <c r="B121" s="512"/>
      <c r="C121" s="223"/>
      <c r="D121" s="16" t="s">
        <v>34</v>
      </c>
      <c r="E121" s="17">
        <v>4</v>
      </c>
      <c r="F121" s="238"/>
      <c r="G121" s="325"/>
      <c r="H121" s="296"/>
      <c r="I121" s="149"/>
      <c r="J121" s="181"/>
      <c r="K121" s="23">
        <v>1</v>
      </c>
      <c r="L121" s="181"/>
      <c r="M121" s="149"/>
      <c r="N121" s="226"/>
      <c r="O121" s="226"/>
      <c r="P121" s="226"/>
      <c r="Q121" s="226"/>
      <c r="R121" s="226"/>
    </row>
    <row r="122" spans="1:18" ht="18.75" customHeight="1" x14ac:dyDescent="0.25">
      <c r="A122" s="187"/>
      <c r="B122" s="512"/>
      <c r="C122" s="223"/>
      <c r="D122" s="16" t="s">
        <v>35</v>
      </c>
      <c r="E122" s="17">
        <v>4</v>
      </c>
      <c r="F122" s="238"/>
      <c r="G122" s="325"/>
      <c r="H122" s="296"/>
      <c r="I122" s="149"/>
      <c r="J122" s="181"/>
      <c r="K122" s="23">
        <v>1</v>
      </c>
      <c r="L122" s="181"/>
      <c r="M122" s="149"/>
      <c r="N122" s="226"/>
      <c r="O122" s="226"/>
      <c r="P122" s="226"/>
      <c r="Q122" s="226"/>
      <c r="R122" s="226"/>
    </row>
    <row r="123" spans="1:18" ht="18.75" customHeight="1" x14ac:dyDescent="0.25">
      <c r="A123" s="255"/>
      <c r="B123" s="513"/>
      <c r="C123" s="224"/>
      <c r="D123" s="16" t="s">
        <v>36</v>
      </c>
      <c r="E123" s="17">
        <v>4</v>
      </c>
      <c r="F123" s="239"/>
      <c r="G123" s="326"/>
      <c r="H123" s="297"/>
      <c r="I123" s="150"/>
      <c r="J123" s="182"/>
      <c r="K123" s="23">
        <v>1</v>
      </c>
      <c r="L123" s="182"/>
      <c r="M123" s="150"/>
      <c r="N123" s="227"/>
      <c r="O123" s="227"/>
      <c r="P123" s="227"/>
      <c r="Q123" s="227"/>
      <c r="R123" s="227"/>
    </row>
    <row r="124" spans="1:18" x14ac:dyDescent="0.25">
      <c r="A124" s="203" t="s">
        <v>101</v>
      </c>
      <c r="B124" s="206" t="s">
        <v>102</v>
      </c>
      <c r="C124" s="537" t="s">
        <v>103</v>
      </c>
      <c r="D124" s="32" t="s">
        <v>27</v>
      </c>
      <c r="E124" s="33"/>
      <c r="F124" s="33"/>
      <c r="G124" s="33"/>
      <c r="H124" s="33"/>
      <c r="I124" s="33"/>
      <c r="J124" s="34">
        <f>SUM(J125:J134)</f>
        <v>17</v>
      </c>
      <c r="K124" s="34">
        <v>4</v>
      </c>
      <c r="L124" s="34">
        <v>0</v>
      </c>
      <c r="M124" s="34"/>
      <c r="N124" s="34"/>
      <c r="O124" s="34"/>
      <c r="P124" s="34"/>
      <c r="Q124" s="34"/>
      <c r="R124" s="34"/>
    </row>
    <row r="125" spans="1:18" x14ac:dyDescent="0.25">
      <c r="A125" s="204"/>
      <c r="B125" s="207"/>
      <c r="C125" s="538"/>
      <c r="D125" s="35" t="s">
        <v>28</v>
      </c>
      <c r="E125" s="36">
        <v>6</v>
      </c>
      <c r="F125" s="180"/>
      <c r="G125" s="148" t="s">
        <v>30</v>
      </c>
      <c r="H125" s="295" t="s">
        <v>104</v>
      </c>
      <c r="I125" s="148" t="s">
        <v>31</v>
      </c>
      <c r="J125" s="36">
        <v>6</v>
      </c>
      <c r="K125" s="21">
        <f>K135</f>
        <v>2</v>
      </c>
      <c r="L125" s="21">
        <v>0</v>
      </c>
      <c r="M125" s="502"/>
      <c r="N125" s="225"/>
      <c r="O125" s="225"/>
      <c r="P125" s="225"/>
      <c r="Q125" s="225"/>
      <c r="R125" s="225"/>
    </row>
    <row r="126" spans="1:18" x14ac:dyDescent="0.25">
      <c r="A126" s="204"/>
      <c r="B126" s="207"/>
      <c r="C126" s="538"/>
      <c r="D126" s="35" t="s">
        <v>33</v>
      </c>
      <c r="E126" s="36">
        <v>2</v>
      </c>
      <c r="F126" s="181"/>
      <c r="G126" s="149"/>
      <c r="H126" s="296"/>
      <c r="I126" s="149"/>
      <c r="J126" s="36">
        <v>2</v>
      </c>
      <c r="K126" s="21">
        <f t="shared" ref="K126:K129" si="0">K136</f>
        <v>1</v>
      </c>
      <c r="L126" s="21">
        <v>0</v>
      </c>
      <c r="M126" s="503"/>
      <c r="N126" s="226"/>
      <c r="O126" s="226"/>
      <c r="P126" s="226"/>
      <c r="Q126" s="226"/>
      <c r="R126" s="226"/>
    </row>
    <row r="127" spans="1:18" x14ac:dyDescent="0.25">
      <c r="A127" s="204"/>
      <c r="B127" s="207"/>
      <c r="C127" s="538"/>
      <c r="D127" s="35" t="s">
        <v>34</v>
      </c>
      <c r="E127" s="36">
        <v>0</v>
      </c>
      <c r="F127" s="181"/>
      <c r="G127" s="149"/>
      <c r="H127" s="296"/>
      <c r="I127" s="149"/>
      <c r="J127" s="36">
        <v>0</v>
      </c>
      <c r="K127" s="21">
        <f t="shared" si="0"/>
        <v>0</v>
      </c>
      <c r="L127" s="21">
        <v>0</v>
      </c>
      <c r="M127" s="503"/>
      <c r="N127" s="226"/>
      <c r="O127" s="226"/>
      <c r="P127" s="226"/>
      <c r="Q127" s="226"/>
      <c r="R127" s="226"/>
    </row>
    <row r="128" spans="1:18" x14ac:dyDescent="0.25">
      <c r="A128" s="204"/>
      <c r="B128" s="207"/>
      <c r="C128" s="538"/>
      <c r="D128" s="35" t="s">
        <v>35</v>
      </c>
      <c r="E128" s="36">
        <v>2</v>
      </c>
      <c r="F128" s="181"/>
      <c r="G128" s="149"/>
      <c r="H128" s="296"/>
      <c r="I128" s="149"/>
      <c r="J128" s="36">
        <v>2</v>
      </c>
      <c r="K128" s="21">
        <f t="shared" si="0"/>
        <v>1</v>
      </c>
      <c r="L128" s="21">
        <v>0</v>
      </c>
      <c r="M128" s="503"/>
      <c r="N128" s="226"/>
      <c r="O128" s="226"/>
      <c r="P128" s="226"/>
      <c r="Q128" s="226"/>
      <c r="R128" s="226"/>
    </row>
    <row r="129" spans="1:18" x14ac:dyDescent="0.25">
      <c r="A129" s="204"/>
      <c r="B129" s="207"/>
      <c r="C129" s="539"/>
      <c r="D129" s="35" t="s">
        <v>36</v>
      </c>
      <c r="E129" s="36">
        <v>0</v>
      </c>
      <c r="F129" s="181"/>
      <c r="G129" s="150"/>
      <c r="H129" s="297"/>
      <c r="I129" s="150"/>
      <c r="J129" s="36">
        <v>0</v>
      </c>
      <c r="K129" s="21">
        <f t="shared" si="0"/>
        <v>0</v>
      </c>
      <c r="L129" s="21">
        <v>0</v>
      </c>
      <c r="M129" s="503"/>
      <c r="N129" s="227"/>
      <c r="O129" s="227"/>
      <c r="P129" s="227"/>
      <c r="Q129" s="227"/>
      <c r="R129" s="227"/>
    </row>
    <row r="130" spans="1:18" x14ac:dyDescent="0.25">
      <c r="A130" s="204"/>
      <c r="B130" s="207"/>
      <c r="C130" s="534" t="s">
        <v>37</v>
      </c>
      <c r="D130" s="35" t="s">
        <v>28</v>
      </c>
      <c r="E130" s="36">
        <v>4</v>
      </c>
      <c r="F130" s="181"/>
      <c r="G130" s="148" t="s">
        <v>30</v>
      </c>
      <c r="H130" s="295" t="s">
        <v>104</v>
      </c>
      <c r="I130" s="148" t="s">
        <v>556</v>
      </c>
      <c r="J130" s="36">
        <v>4</v>
      </c>
      <c r="K130" s="154"/>
      <c r="L130" s="154"/>
      <c r="M130" s="503"/>
      <c r="N130" s="225"/>
      <c r="O130" s="225"/>
      <c r="P130" s="225"/>
      <c r="Q130" s="225"/>
      <c r="R130" s="225"/>
    </row>
    <row r="131" spans="1:18" x14ac:dyDescent="0.25">
      <c r="A131" s="204"/>
      <c r="B131" s="207"/>
      <c r="C131" s="535"/>
      <c r="D131" s="35" t="s">
        <v>33</v>
      </c>
      <c r="E131" s="36">
        <v>1</v>
      </c>
      <c r="F131" s="181"/>
      <c r="G131" s="149"/>
      <c r="H131" s="296"/>
      <c r="I131" s="149"/>
      <c r="J131" s="36">
        <v>1</v>
      </c>
      <c r="K131" s="155"/>
      <c r="L131" s="155"/>
      <c r="M131" s="503"/>
      <c r="N131" s="226"/>
      <c r="O131" s="226"/>
      <c r="P131" s="226"/>
      <c r="Q131" s="226"/>
      <c r="R131" s="226"/>
    </row>
    <row r="132" spans="1:18" x14ac:dyDescent="0.25">
      <c r="A132" s="204"/>
      <c r="B132" s="207"/>
      <c r="C132" s="535"/>
      <c r="D132" s="35" t="s">
        <v>34</v>
      </c>
      <c r="E132" s="36">
        <v>0</v>
      </c>
      <c r="F132" s="181"/>
      <c r="G132" s="149"/>
      <c r="H132" s="296"/>
      <c r="I132" s="149"/>
      <c r="J132" s="36">
        <v>0</v>
      </c>
      <c r="K132" s="155"/>
      <c r="L132" s="155"/>
      <c r="M132" s="503"/>
      <c r="N132" s="226"/>
      <c r="O132" s="226"/>
      <c r="P132" s="226"/>
      <c r="Q132" s="226"/>
      <c r="R132" s="226"/>
    </row>
    <row r="133" spans="1:18" x14ac:dyDescent="0.25">
      <c r="A133" s="204"/>
      <c r="B133" s="207"/>
      <c r="C133" s="535"/>
      <c r="D133" s="35" t="s">
        <v>35</v>
      </c>
      <c r="E133" s="36">
        <v>2</v>
      </c>
      <c r="F133" s="181"/>
      <c r="G133" s="149"/>
      <c r="H133" s="296"/>
      <c r="I133" s="149"/>
      <c r="J133" s="36">
        <v>2</v>
      </c>
      <c r="K133" s="155"/>
      <c r="L133" s="155"/>
      <c r="M133" s="503"/>
      <c r="N133" s="226"/>
      <c r="O133" s="226"/>
      <c r="P133" s="226"/>
      <c r="Q133" s="226"/>
      <c r="R133" s="226"/>
    </row>
    <row r="134" spans="1:18" x14ac:dyDescent="0.25">
      <c r="A134" s="204"/>
      <c r="B134" s="207"/>
      <c r="C134" s="536"/>
      <c r="D134" s="35" t="s">
        <v>36</v>
      </c>
      <c r="E134" s="36">
        <v>0</v>
      </c>
      <c r="F134" s="181"/>
      <c r="G134" s="150"/>
      <c r="H134" s="297"/>
      <c r="I134" s="150"/>
      <c r="J134" s="36">
        <v>0</v>
      </c>
      <c r="K134" s="156"/>
      <c r="L134" s="156"/>
      <c r="M134" s="504"/>
      <c r="N134" s="227"/>
      <c r="O134" s="227"/>
      <c r="P134" s="227"/>
      <c r="Q134" s="227"/>
      <c r="R134" s="227"/>
    </row>
    <row r="135" spans="1:18" x14ac:dyDescent="0.25">
      <c r="A135" s="204"/>
      <c r="B135" s="207"/>
      <c r="C135" s="540" t="s">
        <v>105</v>
      </c>
      <c r="D135" s="37" t="s">
        <v>28</v>
      </c>
      <c r="E135" s="36">
        <v>6</v>
      </c>
      <c r="F135" s="181"/>
      <c r="G135" s="148" t="s">
        <v>30</v>
      </c>
      <c r="H135" s="295" t="s">
        <v>106</v>
      </c>
      <c r="I135" s="148" t="s">
        <v>31</v>
      </c>
      <c r="J135" s="180"/>
      <c r="K135" s="21">
        <v>2</v>
      </c>
      <c r="L135" s="183"/>
      <c r="M135" s="148" t="s">
        <v>107</v>
      </c>
      <c r="N135" s="225"/>
      <c r="O135" s="225"/>
      <c r="P135" s="225"/>
      <c r="Q135" s="225"/>
      <c r="R135" s="225"/>
    </row>
    <row r="136" spans="1:18" x14ac:dyDescent="0.25">
      <c r="A136" s="204"/>
      <c r="B136" s="207"/>
      <c r="C136" s="541"/>
      <c r="D136" s="37" t="s">
        <v>33</v>
      </c>
      <c r="E136" s="36">
        <v>2</v>
      </c>
      <c r="F136" s="181"/>
      <c r="G136" s="149"/>
      <c r="H136" s="296"/>
      <c r="I136" s="149"/>
      <c r="J136" s="181"/>
      <c r="K136" s="21">
        <v>1</v>
      </c>
      <c r="L136" s="184"/>
      <c r="M136" s="149"/>
      <c r="N136" s="226"/>
      <c r="O136" s="226"/>
      <c r="P136" s="226"/>
      <c r="Q136" s="226"/>
      <c r="R136" s="226"/>
    </row>
    <row r="137" spans="1:18" x14ac:dyDescent="0.25">
      <c r="A137" s="204"/>
      <c r="B137" s="207"/>
      <c r="C137" s="541"/>
      <c r="D137" s="37" t="s">
        <v>34</v>
      </c>
      <c r="E137" s="36">
        <v>0</v>
      </c>
      <c r="F137" s="181"/>
      <c r="G137" s="149"/>
      <c r="H137" s="296"/>
      <c r="I137" s="149"/>
      <c r="J137" s="181"/>
      <c r="K137" s="21">
        <v>0</v>
      </c>
      <c r="L137" s="184"/>
      <c r="M137" s="149"/>
      <c r="N137" s="226"/>
      <c r="O137" s="226"/>
      <c r="P137" s="226"/>
      <c r="Q137" s="226"/>
      <c r="R137" s="226"/>
    </row>
    <row r="138" spans="1:18" x14ac:dyDescent="0.25">
      <c r="A138" s="204"/>
      <c r="B138" s="207"/>
      <c r="C138" s="541"/>
      <c r="D138" s="37" t="s">
        <v>35</v>
      </c>
      <c r="E138" s="36">
        <v>2</v>
      </c>
      <c r="F138" s="181"/>
      <c r="G138" s="149"/>
      <c r="H138" s="296"/>
      <c r="I138" s="149"/>
      <c r="J138" s="181"/>
      <c r="K138" s="21">
        <v>1</v>
      </c>
      <c r="L138" s="184"/>
      <c r="M138" s="149"/>
      <c r="N138" s="226"/>
      <c r="O138" s="226"/>
      <c r="P138" s="226"/>
      <c r="Q138" s="226"/>
      <c r="R138" s="226"/>
    </row>
    <row r="139" spans="1:18" x14ac:dyDescent="0.25">
      <c r="A139" s="205"/>
      <c r="B139" s="208"/>
      <c r="C139" s="542"/>
      <c r="D139" s="37" t="s">
        <v>36</v>
      </c>
      <c r="E139" s="36">
        <v>0</v>
      </c>
      <c r="F139" s="182"/>
      <c r="G139" s="150"/>
      <c r="H139" s="297"/>
      <c r="I139" s="150"/>
      <c r="J139" s="182"/>
      <c r="K139" s="21">
        <v>0</v>
      </c>
      <c r="L139" s="185"/>
      <c r="M139" s="150"/>
      <c r="N139" s="227"/>
      <c r="O139" s="227"/>
      <c r="P139" s="227"/>
      <c r="Q139" s="227"/>
      <c r="R139" s="227"/>
    </row>
    <row r="140" spans="1:18" x14ac:dyDescent="0.25">
      <c r="A140" s="198" t="s">
        <v>108</v>
      </c>
      <c r="B140" s="511" t="s">
        <v>109</v>
      </c>
      <c r="C140" s="174" t="s">
        <v>110</v>
      </c>
      <c r="D140" s="38" t="s">
        <v>27</v>
      </c>
      <c r="E140" s="39">
        <v>117</v>
      </c>
      <c r="F140" s="34"/>
      <c r="G140" s="34"/>
      <c r="H140" s="34"/>
      <c r="I140" s="34"/>
      <c r="J140" s="34">
        <f>SUM(J141:J150)</f>
        <v>117</v>
      </c>
      <c r="K140" s="34">
        <f>SUM(K141:K145)</f>
        <v>178</v>
      </c>
      <c r="L140" s="34">
        <f>SUM(L141:L145)</f>
        <v>126</v>
      </c>
      <c r="M140" s="34"/>
      <c r="N140" s="34"/>
      <c r="O140" s="34"/>
      <c r="P140" s="34"/>
      <c r="Q140" s="34"/>
      <c r="R140" s="34"/>
    </row>
    <row r="141" spans="1:18" ht="14.25" customHeight="1" x14ac:dyDescent="0.25">
      <c r="A141" s="187"/>
      <c r="B141" s="512"/>
      <c r="C141" s="175"/>
      <c r="D141" s="40" t="s">
        <v>28</v>
      </c>
      <c r="E141" s="41">
        <v>18</v>
      </c>
      <c r="F141" s="532"/>
      <c r="G141" s="148" t="s">
        <v>30</v>
      </c>
      <c r="H141" s="148"/>
      <c r="I141" s="148" t="s">
        <v>31</v>
      </c>
      <c r="J141" s="36">
        <v>18</v>
      </c>
      <c r="K141" s="36">
        <f>K151+K156+K161+K166+K171+K176+K181+K186+K191</f>
        <v>39</v>
      </c>
      <c r="L141" s="36">
        <f>L176+L181</f>
        <v>28</v>
      </c>
      <c r="M141" s="502"/>
      <c r="N141" s="225"/>
      <c r="O141" s="225"/>
      <c r="P141" s="225"/>
      <c r="Q141" s="225"/>
      <c r="R141" s="225"/>
    </row>
    <row r="142" spans="1:18" ht="14.25" customHeight="1" x14ac:dyDescent="0.25">
      <c r="A142" s="187"/>
      <c r="B142" s="512"/>
      <c r="C142" s="175"/>
      <c r="D142" s="40" t="s">
        <v>33</v>
      </c>
      <c r="E142" s="41">
        <v>18</v>
      </c>
      <c r="F142" s="430"/>
      <c r="G142" s="149"/>
      <c r="H142" s="149"/>
      <c r="I142" s="149"/>
      <c r="J142" s="36">
        <v>18</v>
      </c>
      <c r="K142" s="36">
        <f>K152+K157+K162+K167+K172+K177+K182+K187+K192</f>
        <v>56</v>
      </c>
      <c r="L142" s="36">
        <f>L177+L182</f>
        <v>41</v>
      </c>
      <c r="M142" s="503"/>
      <c r="N142" s="226"/>
      <c r="O142" s="226"/>
      <c r="P142" s="226"/>
      <c r="Q142" s="226"/>
      <c r="R142" s="226"/>
    </row>
    <row r="143" spans="1:18" ht="14.25" customHeight="1" x14ac:dyDescent="0.25">
      <c r="A143" s="187"/>
      <c r="B143" s="512"/>
      <c r="C143" s="175"/>
      <c r="D143" s="40" t="s">
        <v>34</v>
      </c>
      <c r="E143" s="41">
        <v>12</v>
      </c>
      <c r="F143" s="430"/>
      <c r="G143" s="149"/>
      <c r="H143" s="149"/>
      <c r="I143" s="149"/>
      <c r="J143" s="36">
        <v>12</v>
      </c>
      <c r="K143" s="36">
        <f>K153+K158+K163+K168+K173+K178+K183+K188+K193</f>
        <v>25</v>
      </c>
      <c r="L143" s="36">
        <f>L178+L183</f>
        <v>18</v>
      </c>
      <c r="M143" s="503"/>
      <c r="N143" s="226"/>
      <c r="O143" s="226"/>
      <c r="P143" s="226"/>
      <c r="Q143" s="226"/>
      <c r="R143" s="226"/>
    </row>
    <row r="144" spans="1:18" ht="14.25" customHeight="1" x14ac:dyDescent="0.25">
      <c r="A144" s="187"/>
      <c r="B144" s="512"/>
      <c r="C144" s="175"/>
      <c r="D144" s="35" t="s">
        <v>35</v>
      </c>
      <c r="E144" s="42">
        <v>19</v>
      </c>
      <c r="F144" s="430"/>
      <c r="G144" s="149"/>
      <c r="H144" s="149"/>
      <c r="I144" s="149"/>
      <c r="J144" s="36">
        <v>19</v>
      </c>
      <c r="K144" s="36">
        <f>K154+K159+K164+K169+K174+K179+K184+K189+K194</f>
        <v>28</v>
      </c>
      <c r="L144" s="36">
        <f>L179+L184</f>
        <v>16</v>
      </c>
      <c r="M144" s="503"/>
      <c r="N144" s="226"/>
      <c r="O144" s="226"/>
      <c r="P144" s="226"/>
      <c r="Q144" s="226"/>
      <c r="R144" s="226"/>
    </row>
    <row r="145" spans="1:18" ht="14.25" customHeight="1" x14ac:dyDescent="0.25">
      <c r="A145" s="187"/>
      <c r="B145" s="512"/>
      <c r="C145" s="531"/>
      <c r="D145" s="35" t="s">
        <v>36</v>
      </c>
      <c r="E145" s="36">
        <v>11</v>
      </c>
      <c r="F145" s="430"/>
      <c r="G145" s="150"/>
      <c r="H145" s="149"/>
      <c r="I145" s="150"/>
      <c r="J145" s="36">
        <v>11</v>
      </c>
      <c r="K145" s="36">
        <f>K155+K160+K165+K170+K175+K180+K185+K190+K195</f>
        <v>30</v>
      </c>
      <c r="L145" s="36">
        <f>L180+L185</f>
        <v>23</v>
      </c>
      <c r="M145" s="503"/>
      <c r="N145" s="227"/>
      <c r="O145" s="227"/>
      <c r="P145" s="227"/>
      <c r="Q145" s="227"/>
      <c r="R145" s="227"/>
    </row>
    <row r="146" spans="1:18" x14ac:dyDescent="0.25">
      <c r="A146" s="187"/>
      <c r="B146" s="512"/>
      <c r="C146" s="206" t="s">
        <v>37</v>
      </c>
      <c r="D146" s="43" t="s">
        <v>28</v>
      </c>
      <c r="E146" s="36">
        <v>6</v>
      </c>
      <c r="F146" s="430"/>
      <c r="G146" s="148" t="s">
        <v>30</v>
      </c>
      <c r="H146" s="149"/>
      <c r="I146" s="161" t="s">
        <v>556</v>
      </c>
      <c r="J146" s="36">
        <v>6</v>
      </c>
      <c r="K146" s="225"/>
      <c r="L146" s="225"/>
      <c r="M146" s="503"/>
      <c r="N146" s="225"/>
      <c r="O146" s="225"/>
      <c r="P146" s="225"/>
      <c r="Q146" s="225"/>
      <c r="R146" s="225"/>
    </row>
    <row r="147" spans="1:18" x14ac:dyDescent="0.25">
      <c r="A147" s="187"/>
      <c r="B147" s="512"/>
      <c r="C147" s="207"/>
      <c r="D147" s="43" t="s">
        <v>33</v>
      </c>
      <c r="E147" s="36">
        <v>14</v>
      </c>
      <c r="F147" s="430"/>
      <c r="G147" s="149"/>
      <c r="H147" s="149"/>
      <c r="I147" s="162"/>
      <c r="J147" s="36">
        <v>14</v>
      </c>
      <c r="K147" s="226"/>
      <c r="L147" s="226"/>
      <c r="M147" s="503"/>
      <c r="N147" s="226"/>
      <c r="O147" s="226"/>
      <c r="P147" s="226"/>
      <c r="Q147" s="226"/>
      <c r="R147" s="226"/>
    </row>
    <row r="148" spans="1:18" x14ac:dyDescent="0.25">
      <c r="A148" s="187"/>
      <c r="B148" s="512"/>
      <c r="C148" s="207"/>
      <c r="D148" s="43" t="s">
        <v>34</v>
      </c>
      <c r="E148" s="36">
        <v>3</v>
      </c>
      <c r="F148" s="430"/>
      <c r="G148" s="149"/>
      <c r="H148" s="149"/>
      <c r="I148" s="162"/>
      <c r="J148" s="36">
        <v>3</v>
      </c>
      <c r="K148" s="226"/>
      <c r="L148" s="226"/>
      <c r="M148" s="503"/>
      <c r="N148" s="226"/>
      <c r="O148" s="226"/>
      <c r="P148" s="226"/>
      <c r="Q148" s="226"/>
      <c r="R148" s="226"/>
    </row>
    <row r="149" spans="1:18" x14ac:dyDescent="0.25">
      <c r="A149" s="187"/>
      <c r="B149" s="512"/>
      <c r="C149" s="207"/>
      <c r="D149" s="43" t="s">
        <v>35</v>
      </c>
      <c r="E149" s="36">
        <v>10</v>
      </c>
      <c r="F149" s="430"/>
      <c r="G149" s="149"/>
      <c r="H149" s="149"/>
      <c r="I149" s="162"/>
      <c r="J149" s="36">
        <v>10</v>
      </c>
      <c r="K149" s="226"/>
      <c r="L149" s="226"/>
      <c r="M149" s="503"/>
      <c r="N149" s="226"/>
      <c r="O149" s="226"/>
      <c r="P149" s="226"/>
      <c r="Q149" s="226"/>
      <c r="R149" s="226"/>
    </row>
    <row r="150" spans="1:18" x14ac:dyDescent="0.25">
      <c r="A150" s="187"/>
      <c r="B150" s="512"/>
      <c r="C150" s="464"/>
      <c r="D150" s="43" t="s">
        <v>36</v>
      </c>
      <c r="E150" s="36">
        <v>6</v>
      </c>
      <c r="F150" s="430"/>
      <c r="G150" s="150"/>
      <c r="H150" s="150"/>
      <c r="I150" s="163"/>
      <c r="J150" s="36">
        <v>6</v>
      </c>
      <c r="K150" s="227"/>
      <c r="L150" s="227"/>
      <c r="M150" s="504"/>
      <c r="N150" s="227"/>
      <c r="O150" s="227"/>
      <c r="P150" s="227"/>
      <c r="Q150" s="227"/>
      <c r="R150" s="227"/>
    </row>
    <row r="151" spans="1:18" x14ac:dyDescent="0.25">
      <c r="A151" s="187"/>
      <c r="B151" s="512"/>
      <c r="C151" s="151" t="s">
        <v>111</v>
      </c>
      <c r="D151" s="37" t="s">
        <v>28</v>
      </c>
      <c r="E151" s="23">
        <v>11</v>
      </c>
      <c r="F151" s="430"/>
      <c r="G151" s="148" t="s">
        <v>30</v>
      </c>
      <c r="H151" s="295" t="s">
        <v>112</v>
      </c>
      <c r="I151" s="148" t="s">
        <v>31</v>
      </c>
      <c r="J151" s="180"/>
      <c r="K151" s="23">
        <v>1</v>
      </c>
      <c r="L151" s="180"/>
      <c r="M151" s="148" t="s">
        <v>113</v>
      </c>
      <c r="N151" s="225"/>
      <c r="O151" s="225"/>
      <c r="P151" s="225"/>
      <c r="Q151" s="225"/>
      <c r="R151" s="225"/>
    </row>
    <row r="152" spans="1:18" x14ac:dyDescent="0.25">
      <c r="A152" s="187"/>
      <c r="B152" s="512"/>
      <c r="C152" s="152"/>
      <c r="D152" s="37" t="s">
        <v>33</v>
      </c>
      <c r="E152" s="23">
        <v>14</v>
      </c>
      <c r="F152" s="430"/>
      <c r="G152" s="149"/>
      <c r="H152" s="296"/>
      <c r="I152" s="149"/>
      <c r="J152" s="181"/>
      <c r="K152" s="23">
        <v>1</v>
      </c>
      <c r="L152" s="181"/>
      <c r="M152" s="149"/>
      <c r="N152" s="226"/>
      <c r="O152" s="226"/>
      <c r="P152" s="226"/>
      <c r="Q152" s="226"/>
      <c r="R152" s="226"/>
    </row>
    <row r="153" spans="1:18" x14ac:dyDescent="0.25">
      <c r="A153" s="187"/>
      <c r="B153" s="512"/>
      <c r="C153" s="152"/>
      <c r="D153" s="37" t="s">
        <v>34</v>
      </c>
      <c r="E153" s="23">
        <v>5</v>
      </c>
      <c r="F153" s="430"/>
      <c r="G153" s="149"/>
      <c r="H153" s="296"/>
      <c r="I153" s="149"/>
      <c r="J153" s="181"/>
      <c r="K153" s="23">
        <v>0</v>
      </c>
      <c r="L153" s="181"/>
      <c r="M153" s="149"/>
      <c r="N153" s="226"/>
      <c r="O153" s="226"/>
      <c r="P153" s="226"/>
      <c r="Q153" s="226"/>
      <c r="R153" s="226"/>
    </row>
    <row r="154" spans="1:18" x14ac:dyDescent="0.25">
      <c r="A154" s="187"/>
      <c r="B154" s="512"/>
      <c r="C154" s="152"/>
      <c r="D154" s="44" t="s">
        <v>35</v>
      </c>
      <c r="E154" s="23">
        <v>10</v>
      </c>
      <c r="F154" s="430"/>
      <c r="G154" s="149"/>
      <c r="H154" s="296"/>
      <c r="I154" s="149"/>
      <c r="J154" s="181"/>
      <c r="K154" s="23">
        <v>1</v>
      </c>
      <c r="L154" s="181"/>
      <c r="M154" s="149"/>
      <c r="N154" s="226"/>
      <c r="O154" s="226"/>
      <c r="P154" s="226"/>
      <c r="Q154" s="226"/>
      <c r="R154" s="226"/>
    </row>
    <row r="155" spans="1:18" x14ac:dyDescent="0.25">
      <c r="A155" s="187"/>
      <c r="B155" s="512"/>
      <c r="C155" s="153"/>
      <c r="D155" s="44" t="s">
        <v>36</v>
      </c>
      <c r="E155" s="23">
        <v>9</v>
      </c>
      <c r="F155" s="430"/>
      <c r="G155" s="150"/>
      <c r="H155" s="297"/>
      <c r="I155" s="150"/>
      <c r="J155" s="182"/>
      <c r="K155" s="23">
        <v>1</v>
      </c>
      <c r="L155" s="182"/>
      <c r="M155" s="150"/>
      <c r="N155" s="227"/>
      <c r="O155" s="227"/>
      <c r="P155" s="227"/>
      <c r="Q155" s="227"/>
      <c r="R155" s="227"/>
    </row>
    <row r="156" spans="1:18" x14ac:dyDescent="0.25">
      <c r="A156" s="187"/>
      <c r="B156" s="512"/>
      <c r="C156" s="151" t="s">
        <v>114</v>
      </c>
      <c r="D156" s="37" t="s">
        <v>28</v>
      </c>
      <c r="E156" s="23">
        <v>11</v>
      </c>
      <c r="F156" s="430"/>
      <c r="G156" s="148" t="s">
        <v>30</v>
      </c>
      <c r="H156" s="295" t="s">
        <v>115</v>
      </c>
      <c r="I156" s="148" t="s">
        <v>31</v>
      </c>
      <c r="J156" s="180"/>
      <c r="K156" s="23">
        <v>2</v>
      </c>
      <c r="L156" s="180"/>
      <c r="M156" s="148" t="s">
        <v>42</v>
      </c>
      <c r="N156" s="225"/>
      <c r="O156" s="225"/>
      <c r="P156" s="225"/>
      <c r="Q156" s="225"/>
      <c r="R156" s="225"/>
    </row>
    <row r="157" spans="1:18" x14ac:dyDescent="0.25">
      <c r="A157" s="187"/>
      <c r="B157" s="512"/>
      <c r="C157" s="152"/>
      <c r="D157" s="37" t="s">
        <v>33</v>
      </c>
      <c r="E157" s="23">
        <v>12</v>
      </c>
      <c r="F157" s="430"/>
      <c r="G157" s="149"/>
      <c r="H157" s="296"/>
      <c r="I157" s="149"/>
      <c r="J157" s="181"/>
      <c r="K157" s="23">
        <v>4</v>
      </c>
      <c r="L157" s="181"/>
      <c r="M157" s="149"/>
      <c r="N157" s="226"/>
      <c r="O157" s="226"/>
      <c r="P157" s="226"/>
      <c r="Q157" s="226"/>
      <c r="R157" s="226"/>
    </row>
    <row r="158" spans="1:18" x14ac:dyDescent="0.25">
      <c r="A158" s="187"/>
      <c r="B158" s="512"/>
      <c r="C158" s="152"/>
      <c r="D158" s="37" t="s">
        <v>34</v>
      </c>
      <c r="E158" s="23">
        <v>10</v>
      </c>
      <c r="F158" s="430"/>
      <c r="G158" s="149"/>
      <c r="H158" s="296"/>
      <c r="I158" s="149"/>
      <c r="J158" s="181"/>
      <c r="K158" s="23">
        <v>1</v>
      </c>
      <c r="L158" s="181"/>
      <c r="M158" s="149"/>
      <c r="N158" s="226"/>
      <c r="O158" s="226"/>
      <c r="P158" s="226"/>
      <c r="Q158" s="226"/>
      <c r="R158" s="226"/>
    </row>
    <row r="159" spans="1:18" x14ac:dyDescent="0.25">
      <c r="A159" s="187"/>
      <c r="B159" s="512"/>
      <c r="C159" s="152"/>
      <c r="D159" s="44" t="s">
        <v>35</v>
      </c>
      <c r="E159" s="23">
        <v>12</v>
      </c>
      <c r="F159" s="430"/>
      <c r="G159" s="149"/>
      <c r="H159" s="296"/>
      <c r="I159" s="149"/>
      <c r="J159" s="181"/>
      <c r="K159" s="23">
        <v>1</v>
      </c>
      <c r="L159" s="181"/>
      <c r="M159" s="149"/>
      <c r="N159" s="226"/>
      <c r="O159" s="226"/>
      <c r="P159" s="226"/>
      <c r="Q159" s="226"/>
      <c r="R159" s="226"/>
    </row>
    <row r="160" spans="1:18" x14ac:dyDescent="0.25">
      <c r="A160" s="187"/>
      <c r="B160" s="512"/>
      <c r="C160" s="219"/>
      <c r="D160" s="44" t="s">
        <v>36</v>
      </c>
      <c r="E160" s="23">
        <v>8</v>
      </c>
      <c r="F160" s="430"/>
      <c r="G160" s="150"/>
      <c r="H160" s="416"/>
      <c r="I160" s="150"/>
      <c r="J160" s="182"/>
      <c r="K160" s="23">
        <v>1</v>
      </c>
      <c r="L160" s="182"/>
      <c r="M160" s="220"/>
      <c r="N160" s="227"/>
      <c r="O160" s="227"/>
      <c r="P160" s="227"/>
      <c r="Q160" s="227"/>
      <c r="R160" s="227"/>
    </row>
    <row r="161" spans="1:18" ht="20.100000000000001" customHeight="1" x14ac:dyDescent="0.25">
      <c r="A161" s="187"/>
      <c r="B161" s="512"/>
      <c r="C161" s="209" t="s">
        <v>116</v>
      </c>
      <c r="D161" s="45" t="s">
        <v>28</v>
      </c>
      <c r="E161" s="23">
        <v>2</v>
      </c>
      <c r="F161" s="430"/>
      <c r="G161" s="341" t="s">
        <v>30</v>
      </c>
      <c r="H161" s="347" t="s">
        <v>117</v>
      </c>
      <c r="I161" s="324" t="s">
        <v>118</v>
      </c>
      <c r="J161" s="180"/>
      <c r="K161" s="23">
        <v>1</v>
      </c>
      <c r="L161" s="243"/>
      <c r="M161" s="215" t="s">
        <v>119</v>
      </c>
      <c r="N161" s="363"/>
      <c r="O161" s="225"/>
      <c r="P161" s="225"/>
      <c r="Q161" s="225"/>
      <c r="R161" s="225"/>
    </row>
    <row r="162" spans="1:18" x14ac:dyDescent="0.25">
      <c r="A162" s="187"/>
      <c r="B162" s="512"/>
      <c r="C162" s="210"/>
      <c r="D162" s="45" t="s">
        <v>33</v>
      </c>
      <c r="E162" s="23">
        <v>5</v>
      </c>
      <c r="F162" s="430"/>
      <c r="G162" s="342"/>
      <c r="H162" s="348"/>
      <c r="I162" s="325"/>
      <c r="J162" s="181"/>
      <c r="K162" s="23">
        <v>2</v>
      </c>
      <c r="L162" s="244"/>
      <c r="M162" s="216"/>
      <c r="N162" s="364"/>
      <c r="O162" s="226"/>
      <c r="P162" s="226"/>
      <c r="Q162" s="226"/>
      <c r="R162" s="226"/>
    </row>
    <row r="163" spans="1:18" x14ac:dyDescent="0.25">
      <c r="A163" s="187"/>
      <c r="B163" s="512"/>
      <c r="C163" s="210"/>
      <c r="D163" s="45" t="s">
        <v>34</v>
      </c>
      <c r="E163" s="23">
        <v>5</v>
      </c>
      <c r="F163" s="430"/>
      <c r="G163" s="342"/>
      <c r="H163" s="348"/>
      <c r="I163" s="325"/>
      <c r="J163" s="181"/>
      <c r="K163" s="23">
        <v>2</v>
      </c>
      <c r="L163" s="244"/>
      <c r="M163" s="216"/>
      <c r="N163" s="364"/>
      <c r="O163" s="226"/>
      <c r="P163" s="226"/>
      <c r="Q163" s="226"/>
      <c r="R163" s="226"/>
    </row>
    <row r="164" spans="1:18" x14ac:dyDescent="0.25">
      <c r="A164" s="187"/>
      <c r="B164" s="512"/>
      <c r="C164" s="210"/>
      <c r="D164" s="46" t="s">
        <v>35</v>
      </c>
      <c r="E164" s="23">
        <v>5</v>
      </c>
      <c r="F164" s="430"/>
      <c r="G164" s="342"/>
      <c r="H164" s="348"/>
      <c r="I164" s="325"/>
      <c r="J164" s="181"/>
      <c r="K164" s="23">
        <v>2</v>
      </c>
      <c r="L164" s="244"/>
      <c r="M164" s="216"/>
      <c r="N164" s="364"/>
      <c r="O164" s="226"/>
      <c r="P164" s="226"/>
      <c r="Q164" s="226"/>
      <c r="R164" s="226"/>
    </row>
    <row r="165" spans="1:18" x14ac:dyDescent="0.25">
      <c r="A165" s="187"/>
      <c r="B165" s="512"/>
      <c r="C165" s="211"/>
      <c r="D165" s="46" t="s">
        <v>36</v>
      </c>
      <c r="E165" s="23">
        <v>2</v>
      </c>
      <c r="F165" s="430"/>
      <c r="G165" s="374"/>
      <c r="H165" s="349"/>
      <c r="I165" s="326"/>
      <c r="J165" s="182"/>
      <c r="K165" s="23">
        <v>1</v>
      </c>
      <c r="L165" s="245"/>
      <c r="M165" s="217"/>
      <c r="N165" s="365"/>
      <c r="O165" s="227"/>
      <c r="P165" s="227"/>
      <c r="Q165" s="227"/>
      <c r="R165" s="227"/>
    </row>
    <row r="166" spans="1:18" x14ac:dyDescent="0.25">
      <c r="A166" s="187"/>
      <c r="B166" s="512"/>
      <c r="C166" s="209" t="s">
        <v>120</v>
      </c>
      <c r="D166" s="45" t="s">
        <v>28</v>
      </c>
      <c r="E166" s="23">
        <v>3</v>
      </c>
      <c r="F166" s="430"/>
      <c r="G166" s="341" t="s">
        <v>30</v>
      </c>
      <c r="H166" s="330" t="s">
        <v>121</v>
      </c>
      <c r="I166" s="324" t="s">
        <v>118</v>
      </c>
      <c r="J166" s="180"/>
      <c r="K166" s="23">
        <v>1</v>
      </c>
      <c r="L166" s="243"/>
      <c r="M166" s="215" t="s">
        <v>122</v>
      </c>
      <c r="N166" s="363"/>
      <c r="O166" s="225"/>
      <c r="P166" s="225"/>
      <c r="Q166" s="225"/>
      <c r="R166" s="225"/>
    </row>
    <row r="167" spans="1:18" x14ac:dyDescent="0.25">
      <c r="A167" s="187"/>
      <c r="B167" s="512"/>
      <c r="C167" s="210"/>
      <c r="D167" s="45" t="s">
        <v>33</v>
      </c>
      <c r="E167" s="23">
        <v>7</v>
      </c>
      <c r="F167" s="430"/>
      <c r="G167" s="342"/>
      <c r="H167" s="331"/>
      <c r="I167" s="325"/>
      <c r="J167" s="181"/>
      <c r="K167" s="23">
        <v>1</v>
      </c>
      <c r="L167" s="244"/>
      <c r="M167" s="216"/>
      <c r="N167" s="364"/>
      <c r="O167" s="226"/>
      <c r="P167" s="226"/>
      <c r="Q167" s="226"/>
      <c r="R167" s="226"/>
    </row>
    <row r="168" spans="1:18" x14ac:dyDescent="0.25">
      <c r="A168" s="187"/>
      <c r="B168" s="512"/>
      <c r="C168" s="210"/>
      <c r="D168" s="45" t="s">
        <v>34</v>
      </c>
      <c r="E168" s="23">
        <v>4</v>
      </c>
      <c r="F168" s="430"/>
      <c r="G168" s="342"/>
      <c r="H168" s="331"/>
      <c r="I168" s="325"/>
      <c r="J168" s="181"/>
      <c r="K168" s="23">
        <v>1</v>
      </c>
      <c r="L168" s="244"/>
      <c r="M168" s="216"/>
      <c r="N168" s="364"/>
      <c r="O168" s="226"/>
      <c r="P168" s="226"/>
      <c r="Q168" s="226"/>
      <c r="R168" s="226"/>
    </row>
    <row r="169" spans="1:18" x14ac:dyDescent="0.25">
      <c r="A169" s="187"/>
      <c r="B169" s="512"/>
      <c r="C169" s="210"/>
      <c r="D169" s="46" t="s">
        <v>35</v>
      </c>
      <c r="E169" s="23">
        <v>6</v>
      </c>
      <c r="F169" s="430"/>
      <c r="G169" s="342"/>
      <c r="H169" s="331"/>
      <c r="I169" s="325"/>
      <c r="J169" s="181"/>
      <c r="K169" s="23">
        <v>1</v>
      </c>
      <c r="L169" s="244"/>
      <c r="M169" s="216"/>
      <c r="N169" s="364"/>
      <c r="O169" s="226"/>
      <c r="P169" s="226"/>
      <c r="Q169" s="226"/>
      <c r="R169" s="226"/>
    </row>
    <row r="170" spans="1:18" x14ac:dyDescent="0.25">
      <c r="A170" s="187"/>
      <c r="B170" s="512"/>
      <c r="C170" s="211"/>
      <c r="D170" s="46" t="s">
        <v>36</v>
      </c>
      <c r="E170" s="23">
        <v>3</v>
      </c>
      <c r="F170" s="430"/>
      <c r="G170" s="374"/>
      <c r="H170" s="332"/>
      <c r="I170" s="326"/>
      <c r="J170" s="218"/>
      <c r="K170" s="23">
        <v>1</v>
      </c>
      <c r="L170" s="533"/>
      <c r="M170" s="217"/>
      <c r="N170" s="365"/>
      <c r="O170" s="227"/>
      <c r="P170" s="227"/>
      <c r="Q170" s="227"/>
      <c r="R170" s="227"/>
    </row>
    <row r="171" spans="1:18" x14ac:dyDescent="0.25">
      <c r="A171" s="187"/>
      <c r="B171" s="512"/>
      <c r="C171" s="160" t="s">
        <v>123</v>
      </c>
      <c r="D171" s="37" t="s">
        <v>28</v>
      </c>
      <c r="E171" s="23">
        <v>1</v>
      </c>
      <c r="F171" s="430"/>
      <c r="G171" s="148" t="s">
        <v>30</v>
      </c>
      <c r="H171" s="529" t="s">
        <v>124</v>
      </c>
      <c r="I171" s="341" t="s">
        <v>125</v>
      </c>
      <c r="J171" s="237"/>
      <c r="K171" s="47">
        <v>1</v>
      </c>
      <c r="L171" s="237"/>
      <c r="M171" s="530" t="s">
        <v>126</v>
      </c>
      <c r="N171" s="225"/>
      <c r="O171" s="225"/>
      <c r="P171" s="225"/>
      <c r="Q171" s="225"/>
      <c r="R171" s="225"/>
    </row>
    <row r="172" spans="1:18" x14ac:dyDescent="0.25">
      <c r="A172" s="187"/>
      <c r="B172" s="512"/>
      <c r="C172" s="152"/>
      <c r="D172" s="37" t="s">
        <v>33</v>
      </c>
      <c r="E172" s="23">
        <v>5</v>
      </c>
      <c r="F172" s="430"/>
      <c r="G172" s="149"/>
      <c r="H172" s="178"/>
      <c r="I172" s="342"/>
      <c r="J172" s="238"/>
      <c r="K172" s="47">
        <v>2</v>
      </c>
      <c r="L172" s="238"/>
      <c r="M172" s="325"/>
      <c r="N172" s="226"/>
      <c r="O172" s="226"/>
      <c r="P172" s="226"/>
      <c r="Q172" s="226"/>
      <c r="R172" s="226"/>
    </row>
    <row r="173" spans="1:18" x14ac:dyDescent="0.25">
      <c r="A173" s="187"/>
      <c r="B173" s="512"/>
      <c r="C173" s="152"/>
      <c r="D173" s="37" t="s">
        <v>34</v>
      </c>
      <c r="E173" s="23">
        <v>1</v>
      </c>
      <c r="F173" s="430"/>
      <c r="G173" s="149"/>
      <c r="H173" s="178"/>
      <c r="I173" s="342"/>
      <c r="J173" s="238"/>
      <c r="K173" s="47">
        <v>1</v>
      </c>
      <c r="L173" s="238"/>
      <c r="M173" s="325"/>
      <c r="N173" s="226"/>
      <c r="O173" s="226"/>
      <c r="P173" s="226"/>
      <c r="Q173" s="226"/>
      <c r="R173" s="226"/>
    </row>
    <row r="174" spans="1:18" x14ac:dyDescent="0.25">
      <c r="A174" s="187"/>
      <c r="B174" s="512"/>
      <c r="C174" s="152"/>
      <c r="D174" s="44" t="s">
        <v>35</v>
      </c>
      <c r="E174" s="23">
        <v>6</v>
      </c>
      <c r="F174" s="430"/>
      <c r="G174" s="149"/>
      <c r="H174" s="178"/>
      <c r="I174" s="342"/>
      <c r="J174" s="238"/>
      <c r="K174" s="47">
        <v>2</v>
      </c>
      <c r="L174" s="238"/>
      <c r="M174" s="325"/>
      <c r="N174" s="226"/>
      <c r="O174" s="226"/>
      <c r="P174" s="226"/>
      <c r="Q174" s="226"/>
      <c r="R174" s="226"/>
    </row>
    <row r="175" spans="1:18" x14ac:dyDescent="0.25">
      <c r="A175" s="187"/>
      <c r="B175" s="512"/>
      <c r="C175" s="153"/>
      <c r="D175" s="44" t="s">
        <v>36</v>
      </c>
      <c r="E175" s="23">
        <v>1</v>
      </c>
      <c r="F175" s="430"/>
      <c r="G175" s="150"/>
      <c r="H175" s="179"/>
      <c r="I175" s="374"/>
      <c r="J175" s="239"/>
      <c r="K175" s="47">
        <v>1</v>
      </c>
      <c r="L175" s="239"/>
      <c r="M175" s="326"/>
      <c r="N175" s="227"/>
      <c r="O175" s="227"/>
      <c r="P175" s="227"/>
      <c r="Q175" s="227"/>
      <c r="R175" s="227"/>
    </row>
    <row r="176" spans="1:18" x14ac:dyDescent="0.25">
      <c r="A176" s="187"/>
      <c r="B176" s="512"/>
      <c r="C176" s="222" t="s">
        <v>127</v>
      </c>
      <c r="D176" s="16" t="s">
        <v>28</v>
      </c>
      <c r="E176" s="23">
        <v>6</v>
      </c>
      <c r="F176" s="430"/>
      <c r="G176" s="148" t="s">
        <v>30</v>
      </c>
      <c r="H176" s="295" t="s">
        <v>128</v>
      </c>
      <c r="I176" s="148" t="s">
        <v>129</v>
      </c>
      <c r="J176" s="528"/>
      <c r="K176" s="23">
        <v>1</v>
      </c>
      <c r="L176" s="48">
        <v>1</v>
      </c>
      <c r="M176" s="148" t="s">
        <v>130</v>
      </c>
      <c r="N176" s="225"/>
      <c r="O176" s="225"/>
      <c r="P176" s="225"/>
      <c r="Q176" s="225"/>
      <c r="R176" s="225"/>
    </row>
    <row r="177" spans="1:18" x14ac:dyDescent="0.25">
      <c r="A177" s="187"/>
      <c r="B177" s="512"/>
      <c r="C177" s="223"/>
      <c r="D177" s="16" t="s">
        <v>33</v>
      </c>
      <c r="E177" s="23">
        <v>4</v>
      </c>
      <c r="F177" s="430"/>
      <c r="G177" s="149"/>
      <c r="H177" s="296"/>
      <c r="I177" s="149"/>
      <c r="J177" s="181"/>
      <c r="K177" s="23">
        <v>1</v>
      </c>
      <c r="L177" s="23">
        <v>1</v>
      </c>
      <c r="M177" s="149"/>
      <c r="N177" s="226"/>
      <c r="O177" s="226"/>
      <c r="P177" s="226"/>
      <c r="Q177" s="226"/>
      <c r="R177" s="226"/>
    </row>
    <row r="178" spans="1:18" x14ac:dyDescent="0.25">
      <c r="A178" s="187"/>
      <c r="B178" s="512"/>
      <c r="C178" s="223"/>
      <c r="D178" s="16" t="s">
        <v>34</v>
      </c>
      <c r="E178" s="23">
        <v>6</v>
      </c>
      <c r="F178" s="430"/>
      <c r="G178" s="149"/>
      <c r="H178" s="296"/>
      <c r="I178" s="149"/>
      <c r="J178" s="181"/>
      <c r="K178" s="23">
        <v>1</v>
      </c>
      <c r="L178" s="23">
        <v>1</v>
      </c>
      <c r="M178" s="149"/>
      <c r="N178" s="226"/>
      <c r="O178" s="226"/>
      <c r="P178" s="226"/>
      <c r="Q178" s="226"/>
      <c r="R178" s="226"/>
    </row>
    <row r="179" spans="1:18" x14ac:dyDescent="0.25">
      <c r="A179" s="187"/>
      <c r="B179" s="512"/>
      <c r="C179" s="223"/>
      <c r="D179" s="22" t="s">
        <v>35</v>
      </c>
      <c r="E179" s="23">
        <v>5</v>
      </c>
      <c r="F179" s="430"/>
      <c r="G179" s="149"/>
      <c r="H179" s="296"/>
      <c r="I179" s="149"/>
      <c r="J179" s="181"/>
      <c r="K179" s="23">
        <v>1</v>
      </c>
      <c r="L179" s="23">
        <v>1</v>
      </c>
      <c r="M179" s="149"/>
      <c r="N179" s="226"/>
      <c r="O179" s="226"/>
      <c r="P179" s="226"/>
      <c r="Q179" s="226"/>
      <c r="R179" s="226"/>
    </row>
    <row r="180" spans="1:18" x14ac:dyDescent="0.25">
      <c r="A180" s="187"/>
      <c r="B180" s="512"/>
      <c r="C180" s="224"/>
      <c r="D180" s="22" t="s">
        <v>36</v>
      </c>
      <c r="E180" s="23">
        <v>1</v>
      </c>
      <c r="F180" s="430"/>
      <c r="G180" s="150"/>
      <c r="H180" s="297"/>
      <c r="I180" s="150"/>
      <c r="J180" s="182"/>
      <c r="K180" s="23">
        <v>0</v>
      </c>
      <c r="L180" s="23">
        <v>0</v>
      </c>
      <c r="M180" s="150"/>
      <c r="N180" s="227"/>
      <c r="O180" s="227"/>
      <c r="P180" s="227"/>
      <c r="Q180" s="227"/>
      <c r="R180" s="227"/>
    </row>
    <row r="181" spans="1:18" x14ac:dyDescent="0.25">
      <c r="A181" s="187"/>
      <c r="B181" s="512"/>
      <c r="C181" s="151" t="s">
        <v>51</v>
      </c>
      <c r="D181" s="37" t="s">
        <v>28</v>
      </c>
      <c r="E181" s="23">
        <v>8</v>
      </c>
      <c r="F181" s="430"/>
      <c r="G181" s="148" t="s">
        <v>52</v>
      </c>
      <c r="H181" s="295" t="s">
        <v>131</v>
      </c>
      <c r="I181" s="148" t="s">
        <v>54</v>
      </c>
      <c r="J181" s="180"/>
      <c r="K181" s="23">
        <v>27</v>
      </c>
      <c r="L181" s="23">
        <v>27</v>
      </c>
      <c r="M181" s="148" t="s">
        <v>132</v>
      </c>
      <c r="N181" s="225"/>
      <c r="O181" s="225"/>
      <c r="P181" s="225"/>
      <c r="Q181" s="225"/>
      <c r="R181" s="225"/>
    </row>
    <row r="182" spans="1:18" x14ac:dyDescent="0.25">
      <c r="A182" s="187"/>
      <c r="B182" s="512"/>
      <c r="C182" s="152"/>
      <c r="D182" s="37" t="s">
        <v>33</v>
      </c>
      <c r="E182" s="23">
        <v>14</v>
      </c>
      <c r="F182" s="430"/>
      <c r="G182" s="149"/>
      <c r="H182" s="296"/>
      <c r="I182" s="149"/>
      <c r="J182" s="181"/>
      <c r="K182" s="23">
        <v>40</v>
      </c>
      <c r="L182" s="23">
        <v>40</v>
      </c>
      <c r="M182" s="149"/>
      <c r="N182" s="226"/>
      <c r="O182" s="226"/>
      <c r="P182" s="226"/>
      <c r="Q182" s="226"/>
      <c r="R182" s="226"/>
    </row>
    <row r="183" spans="1:18" x14ac:dyDescent="0.25">
      <c r="A183" s="187"/>
      <c r="B183" s="512"/>
      <c r="C183" s="152"/>
      <c r="D183" s="37" t="s">
        <v>34</v>
      </c>
      <c r="E183" s="23">
        <v>3</v>
      </c>
      <c r="F183" s="430"/>
      <c r="G183" s="149"/>
      <c r="H183" s="296"/>
      <c r="I183" s="149"/>
      <c r="J183" s="181"/>
      <c r="K183" s="23">
        <v>17</v>
      </c>
      <c r="L183" s="23">
        <v>17</v>
      </c>
      <c r="M183" s="149"/>
      <c r="N183" s="226"/>
      <c r="O183" s="226"/>
      <c r="P183" s="226"/>
      <c r="Q183" s="226"/>
      <c r="R183" s="226"/>
    </row>
    <row r="184" spans="1:18" x14ac:dyDescent="0.25">
      <c r="A184" s="187"/>
      <c r="B184" s="512"/>
      <c r="C184" s="152"/>
      <c r="D184" s="44" t="s">
        <v>35</v>
      </c>
      <c r="E184" s="23">
        <v>12</v>
      </c>
      <c r="F184" s="430"/>
      <c r="G184" s="149"/>
      <c r="H184" s="296"/>
      <c r="I184" s="149"/>
      <c r="J184" s="181"/>
      <c r="K184" s="23">
        <v>15</v>
      </c>
      <c r="L184" s="23">
        <v>15</v>
      </c>
      <c r="M184" s="149"/>
      <c r="N184" s="226"/>
      <c r="O184" s="226"/>
      <c r="P184" s="226"/>
      <c r="Q184" s="226"/>
      <c r="R184" s="226"/>
    </row>
    <row r="185" spans="1:18" x14ac:dyDescent="0.25">
      <c r="A185" s="187"/>
      <c r="B185" s="512"/>
      <c r="C185" s="153"/>
      <c r="D185" s="44" t="s">
        <v>36</v>
      </c>
      <c r="E185" s="23">
        <v>8</v>
      </c>
      <c r="F185" s="430"/>
      <c r="G185" s="150"/>
      <c r="H185" s="297"/>
      <c r="I185" s="150"/>
      <c r="J185" s="182"/>
      <c r="K185" s="23">
        <v>23</v>
      </c>
      <c r="L185" s="23">
        <v>23</v>
      </c>
      <c r="M185" s="150"/>
      <c r="N185" s="227"/>
      <c r="O185" s="227"/>
      <c r="P185" s="227"/>
      <c r="Q185" s="227"/>
      <c r="R185" s="227"/>
    </row>
    <row r="186" spans="1:18" x14ac:dyDescent="0.25">
      <c r="A186" s="187"/>
      <c r="B186" s="512"/>
      <c r="C186" s="222" t="s">
        <v>133</v>
      </c>
      <c r="D186" s="37" t="s">
        <v>28</v>
      </c>
      <c r="E186" s="23">
        <v>9</v>
      </c>
      <c r="F186" s="430"/>
      <c r="G186" s="148" t="s">
        <v>30</v>
      </c>
      <c r="H186" s="295" t="s">
        <v>134</v>
      </c>
      <c r="I186" s="148" t="s">
        <v>31</v>
      </c>
      <c r="J186" s="180"/>
      <c r="K186" s="23">
        <v>4</v>
      </c>
      <c r="L186" s="180"/>
      <c r="M186" s="148" t="s">
        <v>135</v>
      </c>
      <c r="N186" s="225"/>
      <c r="O186" s="225"/>
      <c r="P186" s="225"/>
      <c r="Q186" s="225"/>
      <c r="R186" s="225"/>
    </row>
    <row r="187" spans="1:18" x14ac:dyDescent="0.25">
      <c r="A187" s="187"/>
      <c r="B187" s="512"/>
      <c r="C187" s="223"/>
      <c r="D187" s="37" t="s">
        <v>33</v>
      </c>
      <c r="E187" s="23">
        <v>6</v>
      </c>
      <c r="F187" s="430"/>
      <c r="G187" s="149"/>
      <c r="H187" s="296"/>
      <c r="I187" s="149"/>
      <c r="J187" s="181"/>
      <c r="K187" s="23">
        <v>2</v>
      </c>
      <c r="L187" s="181"/>
      <c r="M187" s="149"/>
      <c r="N187" s="226"/>
      <c r="O187" s="226"/>
      <c r="P187" s="226"/>
      <c r="Q187" s="226"/>
      <c r="R187" s="226"/>
    </row>
    <row r="188" spans="1:18" x14ac:dyDescent="0.25">
      <c r="A188" s="187"/>
      <c r="B188" s="512"/>
      <c r="C188" s="223"/>
      <c r="D188" s="37" t="s">
        <v>34</v>
      </c>
      <c r="E188" s="23">
        <v>5</v>
      </c>
      <c r="F188" s="430"/>
      <c r="G188" s="149"/>
      <c r="H188" s="296"/>
      <c r="I188" s="149"/>
      <c r="J188" s="181"/>
      <c r="K188" s="23">
        <v>2</v>
      </c>
      <c r="L188" s="181"/>
      <c r="M188" s="149"/>
      <c r="N188" s="226"/>
      <c r="O188" s="226"/>
      <c r="P188" s="226"/>
      <c r="Q188" s="226"/>
      <c r="R188" s="226"/>
    </row>
    <row r="189" spans="1:18" x14ac:dyDescent="0.25">
      <c r="A189" s="187"/>
      <c r="B189" s="512"/>
      <c r="C189" s="223"/>
      <c r="D189" s="44" t="s">
        <v>35</v>
      </c>
      <c r="E189" s="23">
        <v>10</v>
      </c>
      <c r="F189" s="430"/>
      <c r="G189" s="149"/>
      <c r="H189" s="296"/>
      <c r="I189" s="149"/>
      <c r="J189" s="181"/>
      <c r="K189" s="23">
        <v>4</v>
      </c>
      <c r="L189" s="181"/>
      <c r="M189" s="149"/>
      <c r="N189" s="226"/>
      <c r="O189" s="226"/>
      <c r="P189" s="226"/>
      <c r="Q189" s="226"/>
      <c r="R189" s="226"/>
    </row>
    <row r="190" spans="1:18" x14ac:dyDescent="0.25">
      <c r="A190" s="187"/>
      <c r="B190" s="512"/>
      <c r="C190" s="224"/>
      <c r="D190" s="44" t="s">
        <v>36</v>
      </c>
      <c r="E190" s="23">
        <v>5</v>
      </c>
      <c r="F190" s="430"/>
      <c r="G190" s="150"/>
      <c r="H190" s="297"/>
      <c r="I190" s="150"/>
      <c r="J190" s="182"/>
      <c r="K190" s="23">
        <v>2</v>
      </c>
      <c r="L190" s="182"/>
      <c r="M190" s="150"/>
      <c r="N190" s="227"/>
      <c r="O190" s="227"/>
      <c r="P190" s="227"/>
      <c r="Q190" s="227"/>
      <c r="R190" s="227"/>
    </row>
    <row r="191" spans="1:18" x14ac:dyDescent="0.25">
      <c r="A191" s="187"/>
      <c r="B191" s="512"/>
      <c r="C191" s="222" t="s">
        <v>136</v>
      </c>
      <c r="D191" s="37" t="s">
        <v>28</v>
      </c>
      <c r="E191" s="23">
        <v>2</v>
      </c>
      <c r="F191" s="430"/>
      <c r="G191" s="148" t="s">
        <v>30</v>
      </c>
      <c r="H191" s="295" t="s">
        <v>137</v>
      </c>
      <c r="I191" s="148" t="s">
        <v>31</v>
      </c>
      <c r="J191" s="180"/>
      <c r="K191" s="23">
        <v>1</v>
      </c>
      <c r="L191" s="180"/>
      <c r="M191" s="148" t="s">
        <v>138</v>
      </c>
      <c r="N191" s="225"/>
      <c r="O191" s="225"/>
      <c r="P191" s="225"/>
      <c r="Q191" s="225"/>
      <c r="R191" s="225"/>
    </row>
    <row r="192" spans="1:18" x14ac:dyDescent="0.25">
      <c r="A192" s="187"/>
      <c r="B192" s="512"/>
      <c r="C192" s="223"/>
      <c r="D192" s="37" t="s">
        <v>33</v>
      </c>
      <c r="E192" s="23">
        <v>7</v>
      </c>
      <c r="F192" s="430"/>
      <c r="G192" s="149"/>
      <c r="H192" s="296"/>
      <c r="I192" s="149"/>
      <c r="J192" s="181"/>
      <c r="K192" s="23">
        <v>3</v>
      </c>
      <c r="L192" s="181"/>
      <c r="M192" s="149"/>
      <c r="N192" s="226"/>
      <c r="O192" s="226"/>
      <c r="P192" s="226"/>
      <c r="Q192" s="226"/>
      <c r="R192" s="226"/>
    </row>
    <row r="193" spans="1:18" x14ac:dyDescent="0.25">
      <c r="A193" s="187"/>
      <c r="B193" s="512"/>
      <c r="C193" s="223"/>
      <c r="D193" s="37" t="s">
        <v>34</v>
      </c>
      <c r="E193" s="23">
        <v>3</v>
      </c>
      <c r="F193" s="430"/>
      <c r="G193" s="149"/>
      <c r="H193" s="296"/>
      <c r="I193" s="149"/>
      <c r="J193" s="181"/>
      <c r="K193" s="23">
        <v>0</v>
      </c>
      <c r="L193" s="181"/>
      <c r="M193" s="149"/>
      <c r="N193" s="226"/>
      <c r="O193" s="226"/>
      <c r="P193" s="226"/>
      <c r="Q193" s="226"/>
      <c r="R193" s="226"/>
    </row>
    <row r="194" spans="1:18" x14ac:dyDescent="0.25">
      <c r="A194" s="187"/>
      <c r="B194" s="512"/>
      <c r="C194" s="223"/>
      <c r="D194" s="44" t="s">
        <v>35</v>
      </c>
      <c r="E194" s="23">
        <v>5</v>
      </c>
      <c r="F194" s="430"/>
      <c r="G194" s="149"/>
      <c r="H194" s="296"/>
      <c r="I194" s="149"/>
      <c r="J194" s="181"/>
      <c r="K194" s="23">
        <v>1</v>
      </c>
      <c r="L194" s="181"/>
      <c r="M194" s="149"/>
      <c r="N194" s="226"/>
      <c r="O194" s="226"/>
      <c r="P194" s="226"/>
      <c r="Q194" s="226"/>
      <c r="R194" s="226"/>
    </row>
    <row r="195" spans="1:18" x14ac:dyDescent="0.25">
      <c r="A195" s="188"/>
      <c r="B195" s="513"/>
      <c r="C195" s="224"/>
      <c r="D195" s="44" t="s">
        <v>36</v>
      </c>
      <c r="E195" s="23">
        <v>2</v>
      </c>
      <c r="F195" s="431"/>
      <c r="G195" s="150"/>
      <c r="H195" s="297"/>
      <c r="I195" s="150"/>
      <c r="J195" s="182"/>
      <c r="K195" s="23">
        <v>0</v>
      </c>
      <c r="L195" s="182"/>
      <c r="M195" s="150"/>
      <c r="N195" s="227"/>
      <c r="O195" s="227"/>
      <c r="P195" s="227"/>
      <c r="Q195" s="227"/>
      <c r="R195" s="227"/>
    </row>
    <row r="196" spans="1:18" x14ac:dyDescent="0.25">
      <c r="A196" s="264" t="s">
        <v>139</v>
      </c>
      <c r="B196" s="206" t="s">
        <v>140</v>
      </c>
      <c r="C196" s="498" t="s">
        <v>141</v>
      </c>
      <c r="D196" s="38" t="s">
        <v>27</v>
      </c>
      <c r="E196" s="34">
        <v>111</v>
      </c>
      <c r="F196" s="34"/>
      <c r="G196" s="34"/>
      <c r="H196" s="34"/>
      <c r="I196" s="34"/>
      <c r="J196" s="34">
        <f>SUM(J197:J206)</f>
        <v>111</v>
      </c>
      <c r="K196" s="34">
        <f>SUM(K197:K201)</f>
        <v>58</v>
      </c>
      <c r="L196" s="34">
        <f>SUM(L197:L201)</f>
        <v>37</v>
      </c>
      <c r="M196" s="34"/>
      <c r="N196" s="34"/>
      <c r="O196" s="34"/>
      <c r="P196" s="34"/>
      <c r="Q196" s="34"/>
      <c r="R196" s="34"/>
    </row>
    <row r="197" spans="1:18" x14ac:dyDescent="0.25">
      <c r="A197" s="265"/>
      <c r="B197" s="207"/>
      <c r="C197" s="499"/>
      <c r="D197" s="10" t="s">
        <v>28</v>
      </c>
      <c r="E197" s="36">
        <v>18</v>
      </c>
      <c r="F197" s="180"/>
      <c r="G197" s="148" t="s">
        <v>30</v>
      </c>
      <c r="H197" s="283"/>
      <c r="I197" s="148" t="s">
        <v>142</v>
      </c>
      <c r="J197" s="36">
        <v>18</v>
      </c>
      <c r="K197" s="36">
        <f>K207+K212+K217+K222</f>
        <v>20</v>
      </c>
      <c r="L197" s="36">
        <f>L212+L217</f>
        <v>12</v>
      </c>
      <c r="M197" s="502"/>
      <c r="N197" s="148"/>
      <c r="O197" s="225"/>
      <c r="P197" s="225"/>
      <c r="Q197" s="225"/>
      <c r="R197" s="225"/>
    </row>
    <row r="198" spans="1:18" x14ac:dyDescent="0.25">
      <c r="A198" s="265"/>
      <c r="B198" s="207"/>
      <c r="C198" s="499"/>
      <c r="D198" s="10" t="s">
        <v>33</v>
      </c>
      <c r="E198" s="36">
        <v>22</v>
      </c>
      <c r="F198" s="181"/>
      <c r="G198" s="149"/>
      <c r="H198" s="284"/>
      <c r="I198" s="149"/>
      <c r="J198" s="36">
        <v>22</v>
      </c>
      <c r="K198" s="36">
        <f t="shared" ref="K198:K201" si="1">K208+K213+K218+K223</f>
        <v>15</v>
      </c>
      <c r="L198" s="36">
        <f t="shared" ref="L198:L201" si="2">L213+L218</f>
        <v>10</v>
      </c>
      <c r="M198" s="503"/>
      <c r="N198" s="149"/>
      <c r="O198" s="226"/>
      <c r="P198" s="226"/>
      <c r="Q198" s="226"/>
      <c r="R198" s="226"/>
    </row>
    <row r="199" spans="1:18" x14ac:dyDescent="0.25">
      <c r="A199" s="265"/>
      <c r="B199" s="207"/>
      <c r="C199" s="499"/>
      <c r="D199" s="10" t="s">
        <v>34</v>
      </c>
      <c r="E199" s="36">
        <v>14</v>
      </c>
      <c r="F199" s="181"/>
      <c r="G199" s="149"/>
      <c r="H199" s="284"/>
      <c r="I199" s="149"/>
      <c r="J199" s="36">
        <v>14</v>
      </c>
      <c r="K199" s="36">
        <f t="shared" si="1"/>
        <v>13</v>
      </c>
      <c r="L199" s="36">
        <f t="shared" si="2"/>
        <v>9</v>
      </c>
      <c r="M199" s="503"/>
      <c r="N199" s="149"/>
      <c r="O199" s="226"/>
      <c r="P199" s="226"/>
      <c r="Q199" s="226"/>
      <c r="R199" s="226"/>
    </row>
    <row r="200" spans="1:18" x14ac:dyDescent="0.25">
      <c r="A200" s="265"/>
      <c r="B200" s="207"/>
      <c r="C200" s="499"/>
      <c r="D200" s="15" t="s">
        <v>35</v>
      </c>
      <c r="E200" s="36">
        <v>22</v>
      </c>
      <c r="F200" s="181"/>
      <c r="G200" s="149"/>
      <c r="H200" s="284"/>
      <c r="I200" s="149"/>
      <c r="J200" s="36">
        <v>22</v>
      </c>
      <c r="K200" s="36">
        <f t="shared" si="1"/>
        <v>8</v>
      </c>
      <c r="L200" s="36">
        <f t="shared" si="2"/>
        <v>4</v>
      </c>
      <c r="M200" s="503"/>
      <c r="N200" s="149"/>
      <c r="O200" s="226"/>
      <c r="P200" s="226"/>
      <c r="Q200" s="226"/>
      <c r="R200" s="226"/>
    </row>
    <row r="201" spans="1:18" x14ac:dyDescent="0.25">
      <c r="A201" s="265"/>
      <c r="B201" s="207"/>
      <c r="C201" s="500"/>
      <c r="D201" s="15" t="s">
        <v>36</v>
      </c>
      <c r="E201" s="36">
        <v>2</v>
      </c>
      <c r="F201" s="181"/>
      <c r="G201" s="149"/>
      <c r="H201" s="284"/>
      <c r="I201" s="150"/>
      <c r="J201" s="36">
        <v>2</v>
      </c>
      <c r="K201" s="36">
        <f t="shared" si="1"/>
        <v>2</v>
      </c>
      <c r="L201" s="36">
        <f t="shared" si="2"/>
        <v>2</v>
      </c>
      <c r="M201" s="504"/>
      <c r="N201" s="150"/>
      <c r="O201" s="227"/>
      <c r="P201" s="227"/>
      <c r="Q201" s="227"/>
      <c r="R201" s="227"/>
    </row>
    <row r="202" spans="1:18" x14ac:dyDescent="0.25">
      <c r="A202" s="265"/>
      <c r="B202" s="207"/>
      <c r="C202" s="498" t="s">
        <v>143</v>
      </c>
      <c r="D202" s="10" t="s">
        <v>28</v>
      </c>
      <c r="E202" s="36">
        <v>6</v>
      </c>
      <c r="F202" s="181"/>
      <c r="G202" s="149"/>
      <c r="H202" s="284"/>
      <c r="I202" s="148" t="s">
        <v>142</v>
      </c>
      <c r="J202" s="36">
        <v>6</v>
      </c>
      <c r="K202" s="225"/>
      <c r="L202" s="225"/>
      <c r="M202" s="148"/>
      <c r="N202" s="148"/>
      <c r="O202" s="225"/>
      <c r="P202" s="225"/>
      <c r="Q202" s="225"/>
      <c r="R202" s="225"/>
    </row>
    <row r="203" spans="1:18" x14ac:dyDescent="0.25">
      <c r="A203" s="265"/>
      <c r="B203" s="207"/>
      <c r="C203" s="499"/>
      <c r="D203" s="10" t="s">
        <v>33</v>
      </c>
      <c r="E203" s="36">
        <v>9</v>
      </c>
      <c r="F203" s="181"/>
      <c r="G203" s="149"/>
      <c r="H203" s="284"/>
      <c r="I203" s="149"/>
      <c r="J203" s="36">
        <v>9</v>
      </c>
      <c r="K203" s="226"/>
      <c r="L203" s="226"/>
      <c r="M203" s="149"/>
      <c r="N203" s="149"/>
      <c r="O203" s="226"/>
      <c r="P203" s="226"/>
      <c r="Q203" s="226"/>
      <c r="R203" s="226"/>
    </row>
    <row r="204" spans="1:18" x14ac:dyDescent="0.25">
      <c r="A204" s="265"/>
      <c r="B204" s="207"/>
      <c r="C204" s="499"/>
      <c r="D204" s="10" t="s">
        <v>34</v>
      </c>
      <c r="E204" s="36">
        <v>10</v>
      </c>
      <c r="F204" s="181"/>
      <c r="G204" s="149"/>
      <c r="H204" s="284"/>
      <c r="I204" s="149"/>
      <c r="J204" s="36">
        <v>10</v>
      </c>
      <c r="K204" s="226"/>
      <c r="L204" s="226"/>
      <c r="M204" s="149"/>
      <c r="N204" s="149"/>
      <c r="O204" s="226"/>
      <c r="P204" s="226"/>
      <c r="Q204" s="226"/>
      <c r="R204" s="226"/>
    </row>
    <row r="205" spans="1:18" x14ac:dyDescent="0.25">
      <c r="A205" s="265"/>
      <c r="B205" s="207"/>
      <c r="C205" s="499"/>
      <c r="D205" s="15" t="s">
        <v>35</v>
      </c>
      <c r="E205" s="36">
        <v>6</v>
      </c>
      <c r="F205" s="181"/>
      <c r="G205" s="149"/>
      <c r="H205" s="284"/>
      <c r="I205" s="149"/>
      <c r="J205" s="36">
        <v>6</v>
      </c>
      <c r="K205" s="226"/>
      <c r="L205" s="226"/>
      <c r="M205" s="149"/>
      <c r="N205" s="149"/>
      <c r="O205" s="226"/>
      <c r="P205" s="226"/>
      <c r="Q205" s="226"/>
      <c r="R205" s="226"/>
    </row>
    <row r="206" spans="1:18" x14ac:dyDescent="0.25">
      <c r="A206" s="265"/>
      <c r="B206" s="207"/>
      <c r="C206" s="500"/>
      <c r="D206" s="15" t="s">
        <v>36</v>
      </c>
      <c r="E206" s="36">
        <v>2</v>
      </c>
      <c r="F206" s="181"/>
      <c r="G206" s="150"/>
      <c r="H206" s="285"/>
      <c r="I206" s="150"/>
      <c r="J206" s="36">
        <v>2</v>
      </c>
      <c r="K206" s="227"/>
      <c r="L206" s="227"/>
      <c r="M206" s="150"/>
      <c r="N206" s="150"/>
      <c r="O206" s="227"/>
      <c r="P206" s="227"/>
      <c r="Q206" s="227"/>
      <c r="R206" s="227"/>
    </row>
    <row r="207" spans="1:18" ht="19.5" customHeight="1" x14ac:dyDescent="0.25">
      <c r="A207" s="265"/>
      <c r="B207" s="207"/>
      <c r="C207" s="521" t="s">
        <v>105</v>
      </c>
      <c r="D207" s="16" t="s">
        <v>28</v>
      </c>
      <c r="E207" s="23">
        <v>7</v>
      </c>
      <c r="F207" s="181"/>
      <c r="G207" s="148" t="s">
        <v>30</v>
      </c>
      <c r="H207" s="333" t="s">
        <v>144</v>
      </c>
      <c r="I207" s="170" t="s">
        <v>145</v>
      </c>
      <c r="J207" s="180"/>
      <c r="K207" s="23">
        <v>5</v>
      </c>
      <c r="L207" s="180"/>
      <c r="M207" s="148" t="s">
        <v>146</v>
      </c>
      <c r="N207" s="225"/>
      <c r="O207" s="225"/>
      <c r="P207" s="225"/>
      <c r="Q207" s="225"/>
      <c r="R207" s="225"/>
    </row>
    <row r="208" spans="1:18" ht="19.5" customHeight="1" x14ac:dyDescent="0.25">
      <c r="A208" s="265"/>
      <c r="B208" s="207"/>
      <c r="C208" s="522"/>
      <c r="D208" s="16" t="s">
        <v>33</v>
      </c>
      <c r="E208" s="23">
        <v>9</v>
      </c>
      <c r="F208" s="181"/>
      <c r="G208" s="149"/>
      <c r="H208" s="334"/>
      <c r="I208" s="171"/>
      <c r="J208" s="181"/>
      <c r="K208" s="23">
        <v>2</v>
      </c>
      <c r="L208" s="181"/>
      <c r="M208" s="149"/>
      <c r="N208" s="226"/>
      <c r="O208" s="226"/>
      <c r="P208" s="226"/>
      <c r="Q208" s="226"/>
      <c r="R208" s="226"/>
    </row>
    <row r="209" spans="1:18" ht="19.5" customHeight="1" x14ac:dyDescent="0.25">
      <c r="A209" s="265"/>
      <c r="B209" s="207"/>
      <c r="C209" s="522"/>
      <c r="D209" s="16" t="s">
        <v>34</v>
      </c>
      <c r="E209" s="23">
        <v>8</v>
      </c>
      <c r="F209" s="181"/>
      <c r="G209" s="149"/>
      <c r="H209" s="334"/>
      <c r="I209" s="171"/>
      <c r="J209" s="181"/>
      <c r="K209" s="23">
        <v>2</v>
      </c>
      <c r="L209" s="181"/>
      <c r="M209" s="149"/>
      <c r="N209" s="226"/>
      <c r="O209" s="226"/>
      <c r="P209" s="226"/>
      <c r="Q209" s="226"/>
      <c r="R209" s="226"/>
    </row>
    <row r="210" spans="1:18" ht="19.5" customHeight="1" x14ac:dyDescent="0.25">
      <c r="A210" s="265"/>
      <c r="B210" s="207"/>
      <c r="C210" s="522"/>
      <c r="D210" s="22" t="s">
        <v>35</v>
      </c>
      <c r="E210" s="23">
        <v>2</v>
      </c>
      <c r="F210" s="181"/>
      <c r="G210" s="149"/>
      <c r="H210" s="334"/>
      <c r="I210" s="171"/>
      <c r="J210" s="181"/>
      <c r="K210" s="23">
        <v>2</v>
      </c>
      <c r="L210" s="181"/>
      <c r="M210" s="149"/>
      <c r="N210" s="226"/>
      <c r="O210" s="226"/>
      <c r="P210" s="226"/>
      <c r="Q210" s="226"/>
      <c r="R210" s="226"/>
    </row>
    <row r="211" spans="1:18" ht="19.5" customHeight="1" x14ac:dyDescent="0.25">
      <c r="A211" s="265"/>
      <c r="B211" s="207"/>
      <c r="C211" s="523"/>
      <c r="D211" s="22" t="s">
        <v>36</v>
      </c>
      <c r="E211" s="23">
        <v>1</v>
      </c>
      <c r="F211" s="181"/>
      <c r="G211" s="150"/>
      <c r="H211" s="335"/>
      <c r="I211" s="172"/>
      <c r="J211" s="182"/>
      <c r="K211" s="23">
        <v>0</v>
      </c>
      <c r="L211" s="182"/>
      <c r="M211" s="150"/>
      <c r="N211" s="227"/>
      <c r="O211" s="227"/>
      <c r="P211" s="227"/>
      <c r="Q211" s="227"/>
      <c r="R211" s="227"/>
    </row>
    <row r="212" spans="1:18" x14ac:dyDescent="0.25">
      <c r="A212" s="265"/>
      <c r="B212" s="207"/>
      <c r="C212" s="514" t="s">
        <v>147</v>
      </c>
      <c r="D212" s="16" t="s">
        <v>28</v>
      </c>
      <c r="E212" s="23">
        <v>6</v>
      </c>
      <c r="F212" s="181"/>
      <c r="G212" s="148" t="s">
        <v>30</v>
      </c>
      <c r="H212" s="518" t="s">
        <v>148</v>
      </c>
      <c r="I212" s="170" t="s">
        <v>145</v>
      </c>
      <c r="J212" s="180"/>
      <c r="K212" s="23">
        <v>6</v>
      </c>
      <c r="L212" s="23">
        <v>6</v>
      </c>
      <c r="M212" s="148" t="s">
        <v>149</v>
      </c>
      <c r="N212" s="225"/>
      <c r="O212" s="225"/>
      <c r="P212" s="225"/>
      <c r="Q212" s="225"/>
      <c r="R212" s="225"/>
    </row>
    <row r="213" spans="1:18" x14ac:dyDescent="0.25">
      <c r="A213" s="265"/>
      <c r="B213" s="207"/>
      <c r="C213" s="515"/>
      <c r="D213" s="16" t="s">
        <v>33</v>
      </c>
      <c r="E213" s="23">
        <v>4</v>
      </c>
      <c r="F213" s="181"/>
      <c r="G213" s="149"/>
      <c r="H213" s="519"/>
      <c r="I213" s="171"/>
      <c r="J213" s="181"/>
      <c r="K213" s="23">
        <v>4</v>
      </c>
      <c r="L213" s="23">
        <v>4</v>
      </c>
      <c r="M213" s="149"/>
      <c r="N213" s="226"/>
      <c r="O213" s="226"/>
      <c r="P213" s="226"/>
      <c r="Q213" s="226"/>
      <c r="R213" s="226"/>
    </row>
    <row r="214" spans="1:18" x14ac:dyDescent="0.25">
      <c r="A214" s="265"/>
      <c r="B214" s="207"/>
      <c r="C214" s="515"/>
      <c r="D214" s="16" t="s">
        <v>34</v>
      </c>
      <c r="E214" s="23">
        <v>3</v>
      </c>
      <c r="F214" s="181"/>
      <c r="G214" s="149"/>
      <c r="H214" s="519"/>
      <c r="I214" s="171"/>
      <c r="J214" s="181"/>
      <c r="K214" s="23">
        <v>3</v>
      </c>
      <c r="L214" s="23">
        <v>3</v>
      </c>
      <c r="M214" s="149"/>
      <c r="N214" s="226"/>
      <c r="O214" s="226"/>
      <c r="P214" s="226"/>
      <c r="Q214" s="226"/>
      <c r="R214" s="226"/>
    </row>
    <row r="215" spans="1:18" x14ac:dyDescent="0.25">
      <c r="A215" s="265"/>
      <c r="B215" s="207"/>
      <c r="C215" s="515"/>
      <c r="D215" s="22" t="s">
        <v>35</v>
      </c>
      <c r="E215" s="23">
        <v>2</v>
      </c>
      <c r="F215" s="181"/>
      <c r="G215" s="149"/>
      <c r="H215" s="519"/>
      <c r="I215" s="171"/>
      <c r="J215" s="181"/>
      <c r="K215" s="23">
        <v>2</v>
      </c>
      <c r="L215" s="23">
        <v>2</v>
      </c>
      <c r="M215" s="149"/>
      <c r="N215" s="226"/>
      <c r="O215" s="226"/>
      <c r="P215" s="226"/>
      <c r="Q215" s="226"/>
      <c r="R215" s="226"/>
    </row>
    <row r="216" spans="1:18" x14ac:dyDescent="0.25">
      <c r="A216" s="265"/>
      <c r="B216" s="207"/>
      <c r="C216" s="517"/>
      <c r="D216" s="22" t="s">
        <v>36</v>
      </c>
      <c r="E216" s="23">
        <v>1</v>
      </c>
      <c r="F216" s="181"/>
      <c r="G216" s="150"/>
      <c r="H216" s="520"/>
      <c r="I216" s="172"/>
      <c r="J216" s="182"/>
      <c r="K216" s="23">
        <v>1</v>
      </c>
      <c r="L216" s="23">
        <v>1</v>
      </c>
      <c r="M216" s="150"/>
      <c r="N216" s="227"/>
      <c r="O216" s="227"/>
      <c r="P216" s="227"/>
      <c r="Q216" s="227"/>
      <c r="R216" s="227"/>
    </row>
    <row r="217" spans="1:18" x14ac:dyDescent="0.25">
      <c r="A217" s="265"/>
      <c r="B217" s="207"/>
      <c r="C217" s="514" t="s">
        <v>150</v>
      </c>
      <c r="D217" s="16" t="s">
        <v>28</v>
      </c>
      <c r="E217" s="23">
        <v>6</v>
      </c>
      <c r="F217" s="181"/>
      <c r="G217" s="341" t="s">
        <v>30</v>
      </c>
      <c r="H217" s="330" t="s">
        <v>151</v>
      </c>
      <c r="I217" s="145" t="s">
        <v>145</v>
      </c>
      <c r="J217" s="180"/>
      <c r="K217" s="23">
        <v>6</v>
      </c>
      <c r="L217" s="23">
        <v>6</v>
      </c>
      <c r="M217" s="148" t="s">
        <v>152</v>
      </c>
      <c r="N217" s="225"/>
      <c r="O217" s="225"/>
      <c r="P217" s="225"/>
      <c r="Q217" s="225"/>
      <c r="R217" s="225"/>
    </row>
    <row r="218" spans="1:18" x14ac:dyDescent="0.25">
      <c r="A218" s="265"/>
      <c r="B218" s="207"/>
      <c r="C218" s="515"/>
      <c r="D218" s="16" t="s">
        <v>33</v>
      </c>
      <c r="E218" s="23">
        <v>6</v>
      </c>
      <c r="F218" s="181"/>
      <c r="G218" s="342"/>
      <c r="H218" s="331"/>
      <c r="I218" s="146"/>
      <c r="J218" s="181"/>
      <c r="K218" s="23">
        <v>6</v>
      </c>
      <c r="L218" s="23">
        <v>6</v>
      </c>
      <c r="M218" s="149"/>
      <c r="N218" s="226"/>
      <c r="O218" s="226"/>
      <c r="P218" s="226"/>
      <c r="Q218" s="226"/>
      <c r="R218" s="226"/>
    </row>
    <row r="219" spans="1:18" x14ac:dyDescent="0.25">
      <c r="A219" s="265"/>
      <c r="B219" s="207"/>
      <c r="C219" s="515"/>
      <c r="D219" s="16" t="s">
        <v>34</v>
      </c>
      <c r="E219" s="23">
        <v>6</v>
      </c>
      <c r="F219" s="181"/>
      <c r="G219" s="342"/>
      <c r="H219" s="331"/>
      <c r="I219" s="146"/>
      <c r="J219" s="181"/>
      <c r="K219" s="23">
        <v>6</v>
      </c>
      <c r="L219" s="23">
        <v>6</v>
      </c>
      <c r="M219" s="149"/>
      <c r="N219" s="226"/>
      <c r="O219" s="226"/>
      <c r="P219" s="226"/>
      <c r="Q219" s="226"/>
      <c r="R219" s="226"/>
    </row>
    <row r="220" spans="1:18" x14ac:dyDescent="0.25">
      <c r="A220" s="265"/>
      <c r="B220" s="207"/>
      <c r="C220" s="515"/>
      <c r="D220" s="16" t="s">
        <v>35</v>
      </c>
      <c r="E220" s="23">
        <v>2</v>
      </c>
      <c r="F220" s="181"/>
      <c r="G220" s="342"/>
      <c r="H220" s="331"/>
      <c r="I220" s="146"/>
      <c r="J220" s="181"/>
      <c r="K220" s="23">
        <v>2</v>
      </c>
      <c r="L220" s="23">
        <v>2</v>
      </c>
      <c r="M220" s="149"/>
      <c r="N220" s="226"/>
      <c r="O220" s="226"/>
      <c r="P220" s="226"/>
      <c r="Q220" s="226"/>
      <c r="R220" s="226"/>
    </row>
    <row r="221" spans="1:18" x14ac:dyDescent="0.25">
      <c r="A221" s="265"/>
      <c r="B221" s="207"/>
      <c r="C221" s="516"/>
      <c r="D221" s="16" t="s">
        <v>36</v>
      </c>
      <c r="E221" s="23">
        <v>1</v>
      </c>
      <c r="F221" s="181"/>
      <c r="G221" s="374"/>
      <c r="H221" s="332"/>
      <c r="I221" s="147"/>
      <c r="J221" s="182"/>
      <c r="K221" s="23">
        <v>1</v>
      </c>
      <c r="L221" s="23">
        <v>1</v>
      </c>
      <c r="M221" s="220"/>
      <c r="N221" s="227"/>
      <c r="O221" s="227"/>
      <c r="P221" s="227"/>
      <c r="Q221" s="227"/>
      <c r="R221" s="227"/>
    </row>
    <row r="222" spans="1:18" ht="25.5" customHeight="1" x14ac:dyDescent="0.25">
      <c r="A222" s="265"/>
      <c r="B222" s="207"/>
      <c r="C222" s="524" t="s">
        <v>153</v>
      </c>
      <c r="D222" s="30" t="s">
        <v>28</v>
      </c>
      <c r="E222" s="23">
        <v>6</v>
      </c>
      <c r="F222" s="181"/>
      <c r="G222" s="148" t="s">
        <v>30</v>
      </c>
      <c r="H222" s="527" t="s">
        <v>154</v>
      </c>
      <c r="I222" s="170" t="s">
        <v>155</v>
      </c>
      <c r="J222" s="180"/>
      <c r="K222" s="17">
        <v>3</v>
      </c>
      <c r="L222" s="259"/>
      <c r="M222" s="157" t="s">
        <v>156</v>
      </c>
      <c r="N222" s="363"/>
      <c r="O222" s="225"/>
      <c r="P222" s="225"/>
      <c r="Q222" s="225"/>
      <c r="R222" s="225"/>
    </row>
    <row r="223" spans="1:18" ht="25.5" customHeight="1" x14ac:dyDescent="0.25">
      <c r="A223" s="265"/>
      <c r="B223" s="207"/>
      <c r="C223" s="525"/>
      <c r="D223" s="30" t="s">
        <v>33</v>
      </c>
      <c r="E223" s="23">
        <v>7</v>
      </c>
      <c r="F223" s="181"/>
      <c r="G223" s="149"/>
      <c r="H223" s="296"/>
      <c r="I223" s="171"/>
      <c r="J223" s="181"/>
      <c r="K223" s="17">
        <v>3</v>
      </c>
      <c r="L223" s="260"/>
      <c r="M223" s="158"/>
      <c r="N223" s="364"/>
      <c r="O223" s="226"/>
      <c r="P223" s="226"/>
      <c r="Q223" s="226"/>
      <c r="R223" s="226"/>
    </row>
    <row r="224" spans="1:18" ht="25.5" customHeight="1" x14ac:dyDescent="0.25">
      <c r="A224" s="265"/>
      <c r="B224" s="207"/>
      <c r="C224" s="525"/>
      <c r="D224" s="30" t="s">
        <v>34</v>
      </c>
      <c r="E224" s="23">
        <v>4</v>
      </c>
      <c r="F224" s="181"/>
      <c r="G224" s="149"/>
      <c r="H224" s="296"/>
      <c r="I224" s="171"/>
      <c r="J224" s="181"/>
      <c r="K224" s="17">
        <v>2</v>
      </c>
      <c r="L224" s="260"/>
      <c r="M224" s="158"/>
      <c r="N224" s="364"/>
      <c r="O224" s="226"/>
      <c r="P224" s="226"/>
      <c r="Q224" s="226"/>
      <c r="R224" s="226"/>
    </row>
    <row r="225" spans="1:18" ht="25.5" customHeight="1" x14ac:dyDescent="0.25">
      <c r="A225" s="265"/>
      <c r="B225" s="207"/>
      <c r="C225" s="525"/>
      <c r="D225" s="30" t="s">
        <v>35</v>
      </c>
      <c r="E225" s="23">
        <v>4</v>
      </c>
      <c r="F225" s="181"/>
      <c r="G225" s="149"/>
      <c r="H225" s="296"/>
      <c r="I225" s="171"/>
      <c r="J225" s="181"/>
      <c r="K225" s="17">
        <v>2</v>
      </c>
      <c r="L225" s="260"/>
      <c r="M225" s="158"/>
      <c r="N225" s="364"/>
      <c r="O225" s="226"/>
      <c r="P225" s="226"/>
      <c r="Q225" s="226"/>
      <c r="R225" s="226"/>
    </row>
    <row r="226" spans="1:18" ht="25.5" customHeight="1" x14ac:dyDescent="0.25">
      <c r="A226" s="266"/>
      <c r="B226" s="208"/>
      <c r="C226" s="526"/>
      <c r="D226" s="30" t="s">
        <v>36</v>
      </c>
      <c r="E226" s="23">
        <v>0</v>
      </c>
      <c r="F226" s="182"/>
      <c r="G226" s="150"/>
      <c r="H226" s="297"/>
      <c r="I226" s="172"/>
      <c r="J226" s="182"/>
      <c r="K226" s="17">
        <v>0</v>
      </c>
      <c r="L226" s="261"/>
      <c r="M226" s="159"/>
      <c r="N226" s="365"/>
      <c r="O226" s="227"/>
      <c r="P226" s="227"/>
      <c r="Q226" s="227"/>
      <c r="R226" s="227"/>
    </row>
    <row r="227" spans="1:18" x14ac:dyDescent="0.25">
      <c r="A227" s="317" t="s">
        <v>157</v>
      </c>
      <c r="B227" s="199" t="s">
        <v>158</v>
      </c>
      <c r="C227" s="199" t="s">
        <v>159</v>
      </c>
      <c r="D227" s="38" t="s">
        <v>27</v>
      </c>
      <c r="E227" s="34">
        <v>42</v>
      </c>
      <c r="F227" s="34"/>
      <c r="G227" s="34"/>
      <c r="H227" s="34"/>
      <c r="I227" s="34"/>
      <c r="J227" s="34">
        <f>SUM(J228:J232)</f>
        <v>42</v>
      </c>
      <c r="K227" s="34">
        <f>SUM(K228:K232)</f>
        <v>20</v>
      </c>
      <c r="L227" s="34">
        <v>0</v>
      </c>
      <c r="M227" s="33"/>
      <c r="N227" s="34"/>
      <c r="O227" s="34"/>
      <c r="P227" s="34"/>
      <c r="Q227" s="34"/>
      <c r="R227" s="34"/>
    </row>
    <row r="228" spans="1:18" x14ac:dyDescent="0.25">
      <c r="A228" s="318"/>
      <c r="B228" s="190"/>
      <c r="C228" s="190"/>
      <c r="D228" s="10" t="s">
        <v>28</v>
      </c>
      <c r="E228" s="5">
        <v>3</v>
      </c>
      <c r="F228" s="225"/>
      <c r="G228" s="148" t="s">
        <v>30</v>
      </c>
      <c r="H228" s="295"/>
      <c r="I228" s="148" t="s">
        <v>64</v>
      </c>
      <c r="J228" s="49">
        <v>3</v>
      </c>
      <c r="K228" s="50">
        <f>K233+K238+K243+K248+K253</f>
        <v>3</v>
      </c>
      <c r="L228" s="508"/>
      <c r="M228" s="502"/>
      <c r="N228" s="225"/>
      <c r="O228" s="225"/>
      <c r="P228" s="225"/>
      <c r="Q228" s="225"/>
      <c r="R228" s="225"/>
    </row>
    <row r="229" spans="1:18" x14ac:dyDescent="0.25">
      <c r="A229" s="318"/>
      <c r="B229" s="190"/>
      <c r="C229" s="190"/>
      <c r="D229" s="10" t="s">
        <v>33</v>
      </c>
      <c r="E229" s="5">
        <v>5</v>
      </c>
      <c r="F229" s="226"/>
      <c r="G229" s="149"/>
      <c r="H229" s="296"/>
      <c r="I229" s="149"/>
      <c r="J229" s="49">
        <v>5</v>
      </c>
      <c r="K229" s="50">
        <f t="shared" ref="K229:K232" si="3">K234+K239+K244+K249+K254</f>
        <v>4</v>
      </c>
      <c r="L229" s="509"/>
      <c r="M229" s="503"/>
      <c r="N229" s="226"/>
      <c r="O229" s="226"/>
      <c r="P229" s="226"/>
      <c r="Q229" s="226"/>
      <c r="R229" s="226"/>
    </row>
    <row r="230" spans="1:18" x14ac:dyDescent="0.25">
      <c r="A230" s="318"/>
      <c r="B230" s="190"/>
      <c r="C230" s="190"/>
      <c r="D230" s="10" t="s">
        <v>34</v>
      </c>
      <c r="E230" s="5">
        <v>9</v>
      </c>
      <c r="F230" s="226"/>
      <c r="G230" s="149"/>
      <c r="H230" s="296"/>
      <c r="I230" s="149"/>
      <c r="J230" s="49">
        <v>9</v>
      </c>
      <c r="K230" s="50">
        <f t="shared" si="3"/>
        <v>4</v>
      </c>
      <c r="L230" s="509"/>
      <c r="M230" s="503"/>
      <c r="N230" s="226"/>
      <c r="O230" s="226"/>
      <c r="P230" s="226"/>
      <c r="Q230" s="226"/>
      <c r="R230" s="226"/>
    </row>
    <row r="231" spans="1:18" x14ac:dyDescent="0.25">
      <c r="A231" s="318"/>
      <c r="B231" s="190"/>
      <c r="C231" s="190"/>
      <c r="D231" s="15" t="s">
        <v>35</v>
      </c>
      <c r="E231" s="5">
        <v>17</v>
      </c>
      <c r="F231" s="226"/>
      <c r="G231" s="149"/>
      <c r="H231" s="296"/>
      <c r="I231" s="149"/>
      <c r="J231" s="49">
        <v>17</v>
      </c>
      <c r="K231" s="50">
        <f t="shared" si="3"/>
        <v>8</v>
      </c>
      <c r="L231" s="509"/>
      <c r="M231" s="503"/>
      <c r="N231" s="226"/>
      <c r="O231" s="226"/>
      <c r="P231" s="226"/>
      <c r="Q231" s="226"/>
      <c r="R231" s="226"/>
    </row>
    <row r="232" spans="1:18" x14ac:dyDescent="0.25">
      <c r="A232" s="318"/>
      <c r="B232" s="190"/>
      <c r="C232" s="191"/>
      <c r="D232" s="15" t="s">
        <v>36</v>
      </c>
      <c r="E232" s="5">
        <v>8</v>
      </c>
      <c r="F232" s="226"/>
      <c r="G232" s="150"/>
      <c r="H232" s="297"/>
      <c r="I232" s="150"/>
      <c r="J232" s="49">
        <v>8</v>
      </c>
      <c r="K232" s="50">
        <f t="shared" si="3"/>
        <v>1</v>
      </c>
      <c r="L232" s="510"/>
      <c r="M232" s="504"/>
      <c r="N232" s="227"/>
      <c r="O232" s="227"/>
      <c r="P232" s="227"/>
      <c r="Q232" s="227"/>
      <c r="R232" s="227"/>
    </row>
    <row r="233" spans="1:18" x14ac:dyDescent="0.25">
      <c r="A233" s="318"/>
      <c r="B233" s="190"/>
      <c r="C233" s="151" t="s">
        <v>105</v>
      </c>
      <c r="D233" s="16" t="s">
        <v>28</v>
      </c>
      <c r="E233" s="23">
        <v>0</v>
      </c>
      <c r="F233" s="226"/>
      <c r="G233" s="148" t="s">
        <v>30</v>
      </c>
      <c r="H233" s="295" t="s">
        <v>117</v>
      </c>
      <c r="I233" s="148" t="s">
        <v>31</v>
      </c>
      <c r="J233" s="180"/>
      <c r="K233" s="23">
        <v>0</v>
      </c>
      <c r="L233" s="180"/>
      <c r="M233" s="148" t="s">
        <v>160</v>
      </c>
      <c r="N233" s="225"/>
      <c r="O233" s="225"/>
      <c r="P233" s="225"/>
      <c r="Q233" s="225"/>
      <c r="R233" s="225"/>
    </row>
    <row r="234" spans="1:18" x14ac:dyDescent="0.25">
      <c r="A234" s="318"/>
      <c r="B234" s="190"/>
      <c r="C234" s="152"/>
      <c r="D234" s="16" t="s">
        <v>33</v>
      </c>
      <c r="E234" s="23">
        <v>1</v>
      </c>
      <c r="F234" s="226"/>
      <c r="G234" s="149"/>
      <c r="H234" s="296"/>
      <c r="I234" s="149"/>
      <c r="J234" s="181"/>
      <c r="K234" s="23">
        <v>1</v>
      </c>
      <c r="L234" s="181"/>
      <c r="M234" s="149"/>
      <c r="N234" s="226"/>
      <c r="O234" s="226"/>
      <c r="P234" s="226"/>
      <c r="Q234" s="226"/>
      <c r="R234" s="226"/>
    </row>
    <row r="235" spans="1:18" x14ac:dyDescent="0.25">
      <c r="A235" s="318"/>
      <c r="B235" s="190"/>
      <c r="C235" s="152"/>
      <c r="D235" s="16" t="s">
        <v>34</v>
      </c>
      <c r="E235" s="23">
        <v>0</v>
      </c>
      <c r="F235" s="226"/>
      <c r="G235" s="149"/>
      <c r="H235" s="296"/>
      <c r="I235" s="149"/>
      <c r="J235" s="181"/>
      <c r="K235" s="23">
        <v>0</v>
      </c>
      <c r="L235" s="181"/>
      <c r="M235" s="149"/>
      <c r="N235" s="226"/>
      <c r="O235" s="226"/>
      <c r="P235" s="226"/>
      <c r="Q235" s="226"/>
      <c r="R235" s="226"/>
    </row>
    <row r="236" spans="1:18" x14ac:dyDescent="0.25">
      <c r="A236" s="318"/>
      <c r="B236" s="190"/>
      <c r="C236" s="152"/>
      <c r="D236" s="22" t="s">
        <v>35</v>
      </c>
      <c r="E236" s="23">
        <v>2</v>
      </c>
      <c r="F236" s="226"/>
      <c r="G236" s="149"/>
      <c r="H236" s="296"/>
      <c r="I236" s="149"/>
      <c r="J236" s="181"/>
      <c r="K236" s="23">
        <v>2</v>
      </c>
      <c r="L236" s="181"/>
      <c r="M236" s="149"/>
      <c r="N236" s="226"/>
      <c r="O236" s="226"/>
      <c r="P236" s="226"/>
      <c r="Q236" s="226"/>
      <c r="R236" s="226"/>
    </row>
    <row r="237" spans="1:18" x14ac:dyDescent="0.25">
      <c r="A237" s="318"/>
      <c r="B237" s="190"/>
      <c r="C237" s="153"/>
      <c r="D237" s="22" t="s">
        <v>36</v>
      </c>
      <c r="E237" s="23">
        <v>0</v>
      </c>
      <c r="F237" s="226"/>
      <c r="G237" s="150"/>
      <c r="H237" s="297"/>
      <c r="I237" s="150"/>
      <c r="J237" s="182"/>
      <c r="K237" s="23">
        <v>0</v>
      </c>
      <c r="L237" s="182"/>
      <c r="M237" s="150"/>
      <c r="N237" s="227"/>
      <c r="O237" s="227"/>
      <c r="P237" s="227"/>
      <c r="Q237" s="227"/>
      <c r="R237" s="227"/>
    </row>
    <row r="238" spans="1:18" x14ac:dyDescent="0.25">
      <c r="A238" s="318"/>
      <c r="B238" s="190"/>
      <c r="C238" s="151" t="s">
        <v>161</v>
      </c>
      <c r="D238" s="16" t="s">
        <v>28</v>
      </c>
      <c r="E238" s="23">
        <v>2</v>
      </c>
      <c r="F238" s="226"/>
      <c r="G238" s="148" t="s">
        <v>30</v>
      </c>
      <c r="H238" s="177" t="s">
        <v>162</v>
      </c>
      <c r="I238" s="148" t="s">
        <v>64</v>
      </c>
      <c r="J238" s="180"/>
      <c r="K238" s="23">
        <v>2</v>
      </c>
      <c r="L238" s="180"/>
      <c r="M238" s="333" t="s">
        <v>163</v>
      </c>
      <c r="N238" s="225"/>
      <c r="O238" s="225"/>
      <c r="P238" s="225"/>
      <c r="Q238" s="225"/>
      <c r="R238" s="225"/>
    </row>
    <row r="239" spans="1:18" x14ac:dyDescent="0.25">
      <c r="A239" s="318"/>
      <c r="B239" s="190"/>
      <c r="C239" s="152"/>
      <c r="D239" s="16" t="s">
        <v>33</v>
      </c>
      <c r="E239" s="23">
        <v>1</v>
      </c>
      <c r="F239" s="226"/>
      <c r="G239" s="149"/>
      <c r="H239" s="178"/>
      <c r="I239" s="149"/>
      <c r="J239" s="181"/>
      <c r="K239" s="23">
        <v>1</v>
      </c>
      <c r="L239" s="181"/>
      <c r="M239" s="334"/>
      <c r="N239" s="226"/>
      <c r="O239" s="226"/>
      <c r="P239" s="226"/>
      <c r="Q239" s="226"/>
      <c r="R239" s="226"/>
    </row>
    <row r="240" spans="1:18" x14ac:dyDescent="0.25">
      <c r="A240" s="318"/>
      <c r="B240" s="190"/>
      <c r="C240" s="152"/>
      <c r="D240" s="16" t="s">
        <v>34</v>
      </c>
      <c r="E240" s="23">
        <v>3</v>
      </c>
      <c r="F240" s="226"/>
      <c r="G240" s="149"/>
      <c r="H240" s="178"/>
      <c r="I240" s="149"/>
      <c r="J240" s="181"/>
      <c r="K240" s="23">
        <v>2</v>
      </c>
      <c r="L240" s="181"/>
      <c r="M240" s="334"/>
      <c r="N240" s="226"/>
      <c r="O240" s="226"/>
      <c r="P240" s="226"/>
      <c r="Q240" s="226"/>
      <c r="R240" s="226"/>
    </row>
    <row r="241" spans="1:18" x14ac:dyDescent="0.25">
      <c r="A241" s="318"/>
      <c r="B241" s="190"/>
      <c r="C241" s="152"/>
      <c r="D241" s="22" t="s">
        <v>35</v>
      </c>
      <c r="E241" s="23">
        <v>3</v>
      </c>
      <c r="F241" s="226"/>
      <c r="G241" s="149"/>
      <c r="H241" s="178"/>
      <c r="I241" s="149"/>
      <c r="J241" s="181"/>
      <c r="K241" s="23">
        <v>2</v>
      </c>
      <c r="L241" s="181"/>
      <c r="M241" s="334"/>
      <c r="N241" s="226"/>
      <c r="O241" s="226"/>
      <c r="P241" s="226"/>
      <c r="Q241" s="226"/>
      <c r="R241" s="226"/>
    </row>
    <row r="242" spans="1:18" x14ac:dyDescent="0.25">
      <c r="A242" s="318"/>
      <c r="B242" s="190"/>
      <c r="C242" s="153"/>
      <c r="D242" s="22" t="s">
        <v>36</v>
      </c>
      <c r="E242" s="23">
        <v>1</v>
      </c>
      <c r="F242" s="226"/>
      <c r="G242" s="150"/>
      <c r="H242" s="179"/>
      <c r="I242" s="150"/>
      <c r="J242" s="182"/>
      <c r="K242" s="23">
        <v>1</v>
      </c>
      <c r="L242" s="182"/>
      <c r="M242" s="335"/>
      <c r="N242" s="227"/>
      <c r="O242" s="227"/>
      <c r="P242" s="227"/>
      <c r="Q242" s="227"/>
      <c r="R242" s="227"/>
    </row>
    <row r="243" spans="1:18" ht="19.5" customHeight="1" x14ac:dyDescent="0.25">
      <c r="A243" s="318"/>
      <c r="B243" s="190"/>
      <c r="C243" s="151" t="s">
        <v>116</v>
      </c>
      <c r="D243" s="16" t="s">
        <v>28</v>
      </c>
      <c r="E243" s="23">
        <v>0</v>
      </c>
      <c r="F243" s="226"/>
      <c r="G243" s="148" t="s">
        <v>30</v>
      </c>
      <c r="H243" s="177" t="s">
        <v>117</v>
      </c>
      <c r="I243" s="148" t="s">
        <v>118</v>
      </c>
      <c r="J243" s="180"/>
      <c r="K243" s="23">
        <v>0</v>
      </c>
      <c r="L243" s="180"/>
      <c r="M243" s="148" t="s">
        <v>119</v>
      </c>
      <c r="N243" s="225"/>
      <c r="O243" s="225"/>
      <c r="P243" s="225"/>
      <c r="Q243" s="225"/>
      <c r="R243" s="225"/>
    </row>
    <row r="244" spans="1:18" x14ac:dyDescent="0.25">
      <c r="A244" s="318"/>
      <c r="B244" s="190"/>
      <c r="C244" s="152"/>
      <c r="D244" s="16" t="s">
        <v>33</v>
      </c>
      <c r="E244" s="23">
        <v>1</v>
      </c>
      <c r="F244" s="226"/>
      <c r="G244" s="149"/>
      <c r="H244" s="178"/>
      <c r="I244" s="149"/>
      <c r="J244" s="181"/>
      <c r="K244" s="23">
        <v>1</v>
      </c>
      <c r="L244" s="181"/>
      <c r="M244" s="149"/>
      <c r="N244" s="226"/>
      <c r="O244" s="226"/>
      <c r="P244" s="226"/>
      <c r="Q244" s="226"/>
      <c r="R244" s="226"/>
    </row>
    <row r="245" spans="1:18" x14ac:dyDescent="0.25">
      <c r="A245" s="318"/>
      <c r="B245" s="190"/>
      <c r="C245" s="152"/>
      <c r="D245" s="16" t="s">
        <v>34</v>
      </c>
      <c r="E245" s="23">
        <v>0</v>
      </c>
      <c r="F245" s="226"/>
      <c r="G245" s="149"/>
      <c r="H245" s="178"/>
      <c r="I245" s="149"/>
      <c r="J245" s="181"/>
      <c r="K245" s="23">
        <v>0</v>
      </c>
      <c r="L245" s="181"/>
      <c r="M245" s="149"/>
      <c r="N245" s="226"/>
      <c r="O245" s="226"/>
      <c r="P245" s="226"/>
      <c r="Q245" s="226"/>
      <c r="R245" s="226"/>
    </row>
    <row r="246" spans="1:18" x14ac:dyDescent="0.25">
      <c r="A246" s="318"/>
      <c r="B246" s="190"/>
      <c r="C246" s="152"/>
      <c r="D246" s="22" t="s">
        <v>35</v>
      </c>
      <c r="E246" s="23">
        <v>2</v>
      </c>
      <c r="F246" s="226"/>
      <c r="G246" s="149"/>
      <c r="H246" s="178"/>
      <c r="I246" s="149"/>
      <c r="J246" s="181"/>
      <c r="K246" s="23">
        <v>1</v>
      </c>
      <c r="L246" s="181"/>
      <c r="M246" s="149"/>
      <c r="N246" s="226"/>
      <c r="O246" s="226"/>
      <c r="P246" s="226"/>
      <c r="Q246" s="226"/>
      <c r="R246" s="226"/>
    </row>
    <row r="247" spans="1:18" x14ac:dyDescent="0.25">
      <c r="A247" s="318"/>
      <c r="B247" s="190"/>
      <c r="C247" s="153"/>
      <c r="D247" s="22" t="s">
        <v>36</v>
      </c>
      <c r="E247" s="23">
        <v>0</v>
      </c>
      <c r="F247" s="226"/>
      <c r="G247" s="150"/>
      <c r="H247" s="179"/>
      <c r="I247" s="150"/>
      <c r="J247" s="182"/>
      <c r="K247" s="23">
        <v>0</v>
      </c>
      <c r="L247" s="182"/>
      <c r="M247" s="150"/>
      <c r="N247" s="227"/>
      <c r="O247" s="227"/>
      <c r="P247" s="227"/>
      <c r="Q247" s="227"/>
      <c r="R247" s="227"/>
    </row>
    <row r="248" spans="1:18" x14ac:dyDescent="0.25">
      <c r="A248" s="318"/>
      <c r="B248" s="190"/>
      <c r="C248" s="151" t="s">
        <v>123</v>
      </c>
      <c r="D248" s="16" t="s">
        <v>28</v>
      </c>
      <c r="E248" s="23">
        <v>0</v>
      </c>
      <c r="F248" s="226"/>
      <c r="G248" s="148" t="s">
        <v>30</v>
      </c>
      <c r="H248" s="177" t="s">
        <v>124</v>
      </c>
      <c r="I248" s="148" t="s">
        <v>125</v>
      </c>
      <c r="J248" s="180"/>
      <c r="K248" s="23">
        <v>0</v>
      </c>
      <c r="L248" s="180"/>
      <c r="M248" s="148" t="s">
        <v>126</v>
      </c>
      <c r="N248" s="225"/>
      <c r="O248" s="225"/>
      <c r="P248" s="225"/>
      <c r="Q248" s="225"/>
      <c r="R248" s="225"/>
    </row>
    <row r="249" spans="1:18" x14ac:dyDescent="0.25">
      <c r="A249" s="318"/>
      <c r="B249" s="190"/>
      <c r="C249" s="152"/>
      <c r="D249" s="16" t="s">
        <v>33</v>
      </c>
      <c r="E249" s="23">
        <v>1</v>
      </c>
      <c r="F249" s="226"/>
      <c r="G249" s="149"/>
      <c r="H249" s="178"/>
      <c r="I249" s="149"/>
      <c r="J249" s="181"/>
      <c r="K249" s="23">
        <v>1</v>
      </c>
      <c r="L249" s="181"/>
      <c r="M249" s="149"/>
      <c r="N249" s="226"/>
      <c r="O249" s="226"/>
      <c r="P249" s="226"/>
      <c r="Q249" s="226"/>
      <c r="R249" s="226"/>
    </row>
    <row r="250" spans="1:18" x14ac:dyDescent="0.25">
      <c r="A250" s="318"/>
      <c r="B250" s="190"/>
      <c r="C250" s="152"/>
      <c r="D250" s="16" t="s">
        <v>34</v>
      </c>
      <c r="E250" s="23">
        <v>0</v>
      </c>
      <c r="F250" s="226"/>
      <c r="G250" s="149"/>
      <c r="H250" s="178"/>
      <c r="I250" s="149"/>
      <c r="J250" s="181"/>
      <c r="K250" s="23">
        <v>0</v>
      </c>
      <c r="L250" s="181"/>
      <c r="M250" s="149"/>
      <c r="N250" s="226"/>
      <c r="O250" s="226"/>
      <c r="P250" s="226"/>
      <c r="Q250" s="226"/>
      <c r="R250" s="226"/>
    </row>
    <row r="251" spans="1:18" x14ac:dyDescent="0.25">
      <c r="A251" s="318"/>
      <c r="B251" s="190"/>
      <c r="C251" s="152"/>
      <c r="D251" s="22" t="s">
        <v>35</v>
      </c>
      <c r="E251" s="23">
        <v>1</v>
      </c>
      <c r="F251" s="226"/>
      <c r="G251" s="149"/>
      <c r="H251" s="178"/>
      <c r="I251" s="149"/>
      <c r="J251" s="181"/>
      <c r="K251" s="23">
        <v>1</v>
      </c>
      <c r="L251" s="181"/>
      <c r="M251" s="149"/>
      <c r="N251" s="226"/>
      <c r="O251" s="226"/>
      <c r="P251" s="226"/>
      <c r="Q251" s="226"/>
      <c r="R251" s="226"/>
    </row>
    <row r="252" spans="1:18" x14ac:dyDescent="0.25">
      <c r="A252" s="318"/>
      <c r="B252" s="190"/>
      <c r="C252" s="153"/>
      <c r="D252" s="22" t="s">
        <v>36</v>
      </c>
      <c r="E252" s="23">
        <v>0</v>
      </c>
      <c r="F252" s="226"/>
      <c r="G252" s="150"/>
      <c r="H252" s="179"/>
      <c r="I252" s="150"/>
      <c r="J252" s="182"/>
      <c r="K252" s="23">
        <v>0</v>
      </c>
      <c r="L252" s="182"/>
      <c r="M252" s="150"/>
      <c r="N252" s="227"/>
      <c r="O252" s="227"/>
      <c r="P252" s="227"/>
      <c r="Q252" s="227"/>
      <c r="R252" s="227"/>
    </row>
    <row r="253" spans="1:18" ht="19.5" customHeight="1" x14ac:dyDescent="0.25">
      <c r="A253" s="318"/>
      <c r="B253" s="190"/>
      <c r="C253" s="222" t="s">
        <v>164</v>
      </c>
      <c r="D253" s="16" t="s">
        <v>28</v>
      </c>
      <c r="E253" s="23">
        <v>2</v>
      </c>
      <c r="F253" s="226"/>
      <c r="G253" s="148" t="s">
        <v>30</v>
      </c>
      <c r="H253" s="177" t="s">
        <v>162</v>
      </c>
      <c r="I253" s="148" t="s">
        <v>64</v>
      </c>
      <c r="J253" s="180"/>
      <c r="K253" s="23">
        <v>1</v>
      </c>
      <c r="L253" s="180"/>
      <c r="M253" s="148" t="s">
        <v>165</v>
      </c>
      <c r="N253" s="225"/>
      <c r="O253" s="225"/>
      <c r="P253" s="225"/>
      <c r="Q253" s="225"/>
      <c r="R253" s="225"/>
    </row>
    <row r="254" spans="1:18" ht="19.5" customHeight="1" x14ac:dyDescent="0.25">
      <c r="A254" s="318"/>
      <c r="B254" s="190"/>
      <c r="C254" s="223"/>
      <c r="D254" s="16" t="s">
        <v>33</v>
      </c>
      <c r="E254" s="23">
        <v>1</v>
      </c>
      <c r="F254" s="226"/>
      <c r="G254" s="149"/>
      <c r="H254" s="178"/>
      <c r="I254" s="149"/>
      <c r="J254" s="181"/>
      <c r="K254" s="23">
        <v>0</v>
      </c>
      <c r="L254" s="181"/>
      <c r="M254" s="149"/>
      <c r="N254" s="226"/>
      <c r="O254" s="226"/>
      <c r="P254" s="226"/>
      <c r="Q254" s="226"/>
      <c r="R254" s="226"/>
    </row>
    <row r="255" spans="1:18" ht="19.5" customHeight="1" x14ac:dyDescent="0.25">
      <c r="A255" s="318"/>
      <c r="B255" s="190"/>
      <c r="C255" s="223"/>
      <c r="D255" s="16" t="s">
        <v>34</v>
      </c>
      <c r="E255" s="23">
        <v>3</v>
      </c>
      <c r="F255" s="226"/>
      <c r="G255" s="149"/>
      <c r="H255" s="178"/>
      <c r="I255" s="149"/>
      <c r="J255" s="181"/>
      <c r="K255" s="23">
        <v>2</v>
      </c>
      <c r="L255" s="181"/>
      <c r="M255" s="149"/>
      <c r="N255" s="226"/>
      <c r="O255" s="226"/>
      <c r="P255" s="226"/>
      <c r="Q255" s="226"/>
      <c r="R255" s="226"/>
    </row>
    <row r="256" spans="1:18" ht="19.5" customHeight="1" x14ac:dyDescent="0.25">
      <c r="A256" s="318"/>
      <c r="B256" s="190"/>
      <c r="C256" s="223"/>
      <c r="D256" s="22" t="s">
        <v>35</v>
      </c>
      <c r="E256" s="23">
        <v>3</v>
      </c>
      <c r="F256" s="226"/>
      <c r="G256" s="149"/>
      <c r="H256" s="178"/>
      <c r="I256" s="149"/>
      <c r="J256" s="181"/>
      <c r="K256" s="23">
        <v>2</v>
      </c>
      <c r="L256" s="181"/>
      <c r="M256" s="149"/>
      <c r="N256" s="226"/>
      <c r="O256" s="226"/>
      <c r="P256" s="226"/>
      <c r="Q256" s="226"/>
      <c r="R256" s="226"/>
    </row>
    <row r="257" spans="1:18" ht="19.5" customHeight="1" x14ac:dyDescent="0.25">
      <c r="A257" s="319"/>
      <c r="B257" s="191"/>
      <c r="C257" s="224"/>
      <c r="D257" s="22" t="s">
        <v>36</v>
      </c>
      <c r="E257" s="23">
        <v>1</v>
      </c>
      <c r="F257" s="227"/>
      <c r="G257" s="150"/>
      <c r="H257" s="179"/>
      <c r="I257" s="150"/>
      <c r="J257" s="182"/>
      <c r="K257" s="23">
        <v>0</v>
      </c>
      <c r="L257" s="182"/>
      <c r="M257" s="150"/>
      <c r="N257" s="227"/>
      <c r="O257" s="227"/>
      <c r="P257" s="227"/>
      <c r="Q257" s="227"/>
      <c r="R257" s="227"/>
    </row>
    <row r="258" spans="1:18" x14ac:dyDescent="0.25">
      <c r="A258" s="305" t="s">
        <v>166</v>
      </c>
      <c r="B258" s="189" t="s">
        <v>167</v>
      </c>
      <c r="C258" s="167" t="s">
        <v>168</v>
      </c>
      <c r="D258" s="38" t="s">
        <v>27</v>
      </c>
      <c r="E258" s="34">
        <v>16</v>
      </c>
      <c r="F258" s="34"/>
      <c r="G258" s="34"/>
      <c r="H258" s="34"/>
      <c r="I258" s="34"/>
      <c r="J258" s="34">
        <f>SUM(J259:J263)</f>
        <v>16</v>
      </c>
      <c r="K258" s="34">
        <f t="shared" ref="K258" si="4">SUM(K259:K263)</f>
        <v>64</v>
      </c>
      <c r="L258" s="34">
        <f>SUM(L259:L263)</f>
        <v>64</v>
      </c>
      <c r="M258" s="34"/>
      <c r="N258" s="34"/>
      <c r="O258" s="34"/>
      <c r="P258" s="34"/>
      <c r="Q258" s="34"/>
      <c r="R258" s="34"/>
    </row>
    <row r="259" spans="1:18" x14ac:dyDescent="0.25">
      <c r="A259" s="306"/>
      <c r="B259" s="190"/>
      <c r="C259" s="168"/>
      <c r="D259" s="10" t="s">
        <v>28</v>
      </c>
      <c r="E259" s="5">
        <v>2</v>
      </c>
      <c r="F259" s="225"/>
      <c r="G259" s="148" t="s">
        <v>30</v>
      </c>
      <c r="H259" s="148" t="s">
        <v>169</v>
      </c>
      <c r="I259" s="148" t="s">
        <v>557</v>
      </c>
      <c r="J259" s="5">
        <v>2</v>
      </c>
      <c r="K259" s="36">
        <f>K264</f>
        <v>2</v>
      </c>
      <c r="L259" s="36">
        <f>L264</f>
        <v>2</v>
      </c>
      <c r="M259" s="148"/>
      <c r="N259" s="225"/>
      <c r="O259" s="225"/>
      <c r="P259" s="225"/>
      <c r="Q259" s="225"/>
      <c r="R259" s="225"/>
    </row>
    <row r="260" spans="1:18" x14ac:dyDescent="0.25">
      <c r="A260" s="306"/>
      <c r="B260" s="190"/>
      <c r="C260" s="168"/>
      <c r="D260" s="10" t="s">
        <v>33</v>
      </c>
      <c r="E260" s="5">
        <v>1</v>
      </c>
      <c r="F260" s="226"/>
      <c r="G260" s="149"/>
      <c r="H260" s="149"/>
      <c r="I260" s="149"/>
      <c r="J260" s="5">
        <v>1</v>
      </c>
      <c r="K260" s="36">
        <f t="shared" ref="K260:L263" si="5">K265</f>
        <v>3</v>
      </c>
      <c r="L260" s="36">
        <f t="shared" si="5"/>
        <v>3</v>
      </c>
      <c r="M260" s="149"/>
      <c r="N260" s="226"/>
      <c r="O260" s="226"/>
      <c r="P260" s="226"/>
      <c r="Q260" s="226"/>
      <c r="R260" s="226"/>
    </row>
    <row r="261" spans="1:18" x14ac:dyDescent="0.25">
      <c r="A261" s="306"/>
      <c r="B261" s="190"/>
      <c r="C261" s="168"/>
      <c r="D261" s="10" t="s">
        <v>34</v>
      </c>
      <c r="E261" s="5">
        <v>6</v>
      </c>
      <c r="F261" s="226"/>
      <c r="G261" s="149"/>
      <c r="H261" s="149"/>
      <c r="I261" s="149"/>
      <c r="J261" s="5">
        <v>6</v>
      </c>
      <c r="K261" s="36">
        <f t="shared" si="5"/>
        <v>30</v>
      </c>
      <c r="L261" s="36">
        <f t="shared" si="5"/>
        <v>30</v>
      </c>
      <c r="M261" s="149"/>
      <c r="N261" s="226"/>
      <c r="O261" s="226"/>
      <c r="P261" s="226"/>
      <c r="Q261" s="226"/>
      <c r="R261" s="226"/>
    </row>
    <row r="262" spans="1:18" x14ac:dyDescent="0.25">
      <c r="A262" s="306"/>
      <c r="B262" s="190"/>
      <c r="C262" s="168"/>
      <c r="D262" s="15" t="s">
        <v>35</v>
      </c>
      <c r="E262" s="5">
        <v>6</v>
      </c>
      <c r="F262" s="226"/>
      <c r="G262" s="149"/>
      <c r="H262" s="149"/>
      <c r="I262" s="149"/>
      <c r="J262" s="5">
        <v>6</v>
      </c>
      <c r="K262" s="36">
        <f t="shared" si="5"/>
        <v>23</v>
      </c>
      <c r="L262" s="36">
        <f t="shared" si="5"/>
        <v>23</v>
      </c>
      <c r="M262" s="149"/>
      <c r="N262" s="226"/>
      <c r="O262" s="226"/>
      <c r="P262" s="226"/>
      <c r="Q262" s="226"/>
      <c r="R262" s="226"/>
    </row>
    <row r="263" spans="1:18" x14ac:dyDescent="0.25">
      <c r="A263" s="306"/>
      <c r="B263" s="190"/>
      <c r="C263" s="169"/>
      <c r="D263" s="15" t="s">
        <v>36</v>
      </c>
      <c r="E263" s="5">
        <v>1</v>
      </c>
      <c r="F263" s="226"/>
      <c r="G263" s="150"/>
      <c r="H263" s="150"/>
      <c r="I263" s="150"/>
      <c r="J263" s="5">
        <v>1</v>
      </c>
      <c r="K263" s="36">
        <f t="shared" si="5"/>
        <v>6</v>
      </c>
      <c r="L263" s="36">
        <f>L268</f>
        <v>6</v>
      </c>
      <c r="M263" s="150"/>
      <c r="N263" s="227"/>
      <c r="O263" s="227"/>
      <c r="P263" s="227"/>
      <c r="Q263" s="227"/>
      <c r="R263" s="227"/>
    </row>
    <row r="264" spans="1:18" x14ac:dyDescent="0.25">
      <c r="A264" s="306"/>
      <c r="B264" s="190"/>
      <c r="C264" s="151" t="s">
        <v>170</v>
      </c>
      <c r="D264" s="16" t="s">
        <v>28</v>
      </c>
      <c r="E264" s="180"/>
      <c r="F264" s="226"/>
      <c r="G264" s="148" t="s">
        <v>30</v>
      </c>
      <c r="H264" s="148" t="s">
        <v>171</v>
      </c>
      <c r="I264" s="148" t="s">
        <v>558</v>
      </c>
      <c r="J264" s="180"/>
      <c r="K264" s="23">
        <v>2</v>
      </c>
      <c r="L264" s="23">
        <v>2</v>
      </c>
      <c r="M264" s="333" t="s">
        <v>172</v>
      </c>
      <c r="N264" s="225"/>
      <c r="O264" s="225"/>
      <c r="P264" s="225"/>
      <c r="Q264" s="225"/>
      <c r="R264" s="225"/>
    </row>
    <row r="265" spans="1:18" x14ac:dyDescent="0.25">
      <c r="A265" s="306"/>
      <c r="B265" s="190"/>
      <c r="C265" s="152"/>
      <c r="D265" s="16" t="s">
        <v>33</v>
      </c>
      <c r="E265" s="181"/>
      <c r="F265" s="226"/>
      <c r="G265" s="149"/>
      <c r="H265" s="149"/>
      <c r="I265" s="149"/>
      <c r="J265" s="181"/>
      <c r="K265" s="51">
        <v>3</v>
      </c>
      <c r="L265" s="51">
        <v>3</v>
      </c>
      <c r="M265" s="334"/>
      <c r="N265" s="226"/>
      <c r="O265" s="226"/>
      <c r="P265" s="226"/>
      <c r="Q265" s="226"/>
      <c r="R265" s="226"/>
    </row>
    <row r="266" spans="1:18" x14ac:dyDescent="0.25">
      <c r="A266" s="306"/>
      <c r="B266" s="190"/>
      <c r="C266" s="152"/>
      <c r="D266" s="16" t="s">
        <v>34</v>
      </c>
      <c r="E266" s="181"/>
      <c r="F266" s="226"/>
      <c r="G266" s="149"/>
      <c r="H266" s="149"/>
      <c r="I266" s="149"/>
      <c r="J266" s="181"/>
      <c r="K266" s="51">
        <v>30</v>
      </c>
      <c r="L266" s="51">
        <v>30</v>
      </c>
      <c r="M266" s="334"/>
      <c r="N266" s="226"/>
      <c r="O266" s="226"/>
      <c r="P266" s="226"/>
      <c r="Q266" s="226"/>
      <c r="R266" s="226"/>
    </row>
    <row r="267" spans="1:18" x14ac:dyDescent="0.25">
      <c r="A267" s="306"/>
      <c r="B267" s="190"/>
      <c r="C267" s="152"/>
      <c r="D267" s="22" t="s">
        <v>35</v>
      </c>
      <c r="E267" s="181"/>
      <c r="F267" s="226"/>
      <c r="G267" s="149"/>
      <c r="H267" s="149"/>
      <c r="I267" s="149"/>
      <c r="J267" s="181"/>
      <c r="K267" s="51">
        <v>23</v>
      </c>
      <c r="L267" s="51">
        <v>23</v>
      </c>
      <c r="M267" s="334"/>
      <c r="N267" s="226"/>
      <c r="O267" s="226"/>
      <c r="P267" s="226"/>
      <c r="Q267" s="226"/>
      <c r="R267" s="226"/>
    </row>
    <row r="268" spans="1:18" x14ac:dyDescent="0.25">
      <c r="A268" s="307"/>
      <c r="B268" s="191"/>
      <c r="C268" s="153"/>
      <c r="D268" s="22" t="s">
        <v>36</v>
      </c>
      <c r="E268" s="182"/>
      <c r="F268" s="227"/>
      <c r="G268" s="150"/>
      <c r="H268" s="150"/>
      <c r="I268" s="150"/>
      <c r="J268" s="182"/>
      <c r="K268" s="51">
        <v>6</v>
      </c>
      <c r="L268" s="51">
        <v>6</v>
      </c>
      <c r="M268" s="335"/>
      <c r="N268" s="227"/>
      <c r="O268" s="227"/>
      <c r="P268" s="227"/>
      <c r="Q268" s="227"/>
      <c r="R268" s="227"/>
    </row>
    <row r="269" spans="1:18" x14ac:dyDescent="0.25">
      <c r="A269" s="305" t="s">
        <v>173</v>
      </c>
      <c r="B269" s="189" t="s">
        <v>174</v>
      </c>
      <c r="C269" s="167" t="s">
        <v>175</v>
      </c>
      <c r="D269" s="38" t="s">
        <v>27</v>
      </c>
      <c r="E269" s="34">
        <v>56</v>
      </c>
      <c r="F269" s="39"/>
      <c r="G269" s="39"/>
      <c r="H269" s="39"/>
      <c r="I269" s="34"/>
      <c r="J269" s="34">
        <f>SUM(J270:J274)</f>
        <v>56</v>
      </c>
      <c r="K269" s="34">
        <f t="shared" ref="K269:L269" si="6">SUM(K270:K274)</f>
        <v>54</v>
      </c>
      <c r="L269" s="34">
        <f t="shared" si="6"/>
        <v>54</v>
      </c>
      <c r="M269" s="34"/>
      <c r="N269" s="34"/>
      <c r="O269" s="34"/>
      <c r="P269" s="34"/>
      <c r="Q269" s="34"/>
      <c r="R269" s="34"/>
    </row>
    <row r="270" spans="1:18" x14ac:dyDescent="0.25">
      <c r="A270" s="306"/>
      <c r="B270" s="190"/>
      <c r="C270" s="168"/>
      <c r="D270" s="10" t="s">
        <v>28</v>
      </c>
      <c r="E270" s="36">
        <v>15</v>
      </c>
      <c r="F270" s="505"/>
      <c r="G270" s="505"/>
      <c r="H270" s="505"/>
      <c r="I270" s="148" t="s">
        <v>176</v>
      </c>
      <c r="J270" s="36">
        <v>15</v>
      </c>
      <c r="K270" s="36">
        <f>K275+K280</f>
        <v>14</v>
      </c>
      <c r="L270" s="36">
        <f>L275+L280</f>
        <v>14</v>
      </c>
      <c r="M270" s="505"/>
      <c r="N270" s="505"/>
      <c r="O270" s="505"/>
      <c r="P270" s="505"/>
      <c r="Q270" s="505"/>
      <c r="R270" s="505"/>
    </row>
    <row r="271" spans="1:18" x14ac:dyDescent="0.25">
      <c r="A271" s="306"/>
      <c r="B271" s="190"/>
      <c r="C271" s="168"/>
      <c r="D271" s="10" t="s">
        <v>33</v>
      </c>
      <c r="E271" s="36">
        <v>4</v>
      </c>
      <c r="F271" s="506"/>
      <c r="G271" s="506"/>
      <c r="H271" s="506"/>
      <c r="I271" s="149"/>
      <c r="J271" s="36">
        <v>4</v>
      </c>
      <c r="K271" s="36">
        <f t="shared" ref="K271:L274" si="7">K276+K281</f>
        <v>4</v>
      </c>
      <c r="L271" s="36">
        <f t="shared" si="7"/>
        <v>4</v>
      </c>
      <c r="M271" s="506"/>
      <c r="N271" s="506"/>
      <c r="O271" s="506"/>
      <c r="P271" s="506"/>
      <c r="Q271" s="506"/>
      <c r="R271" s="506"/>
    </row>
    <row r="272" spans="1:18" x14ac:dyDescent="0.25">
      <c r="A272" s="306"/>
      <c r="B272" s="190"/>
      <c r="C272" s="168"/>
      <c r="D272" s="10" t="s">
        <v>34</v>
      </c>
      <c r="E272" s="36">
        <v>10</v>
      </c>
      <c r="F272" s="506"/>
      <c r="G272" s="506"/>
      <c r="H272" s="506"/>
      <c r="I272" s="149"/>
      <c r="J272" s="36">
        <v>10</v>
      </c>
      <c r="K272" s="36">
        <f t="shared" si="7"/>
        <v>10</v>
      </c>
      <c r="L272" s="36">
        <f t="shared" si="7"/>
        <v>10</v>
      </c>
      <c r="M272" s="506"/>
      <c r="N272" s="506"/>
      <c r="O272" s="506"/>
      <c r="P272" s="506"/>
      <c r="Q272" s="506"/>
      <c r="R272" s="506"/>
    </row>
    <row r="273" spans="1:18" x14ac:dyDescent="0.25">
      <c r="A273" s="306"/>
      <c r="B273" s="190"/>
      <c r="C273" s="168"/>
      <c r="D273" s="10" t="s">
        <v>35</v>
      </c>
      <c r="E273" s="36">
        <v>17</v>
      </c>
      <c r="F273" s="506"/>
      <c r="G273" s="506"/>
      <c r="H273" s="506"/>
      <c r="I273" s="149"/>
      <c r="J273" s="36">
        <v>17</v>
      </c>
      <c r="K273" s="36">
        <f t="shared" si="7"/>
        <v>16</v>
      </c>
      <c r="L273" s="36">
        <f t="shared" si="7"/>
        <v>16</v>
      </c>
      <c r="M273" s="506"/>
      <c r="N273" s="506"/>
      <c r="O273" s="506"/>
      <c r="P273" s="506"/>
      <c r="Q273" s="506"/>
      <c r="R273" s="506"/>
    </row>
    <row r="274" spans="1:18" x14ac:dyDescent="0.25">
      <c r="A274" s="306"/>
      <c r="B274" s="190"/>
      <c r="C274" s="169"/>
      <c r="D274" s="10" t="s">
        <v>36</v>
      </c>
      <c r="E274" s="36">
        <v>10</v>
      </c>
      <c r="F274" s="506"/>
      <c r="G274" s="507"/>
      <c r="H274" s="507"/>
      <c r="I274" s="150"/>
      <c r="J274" s="36">
        <v>10</v>
      </c>
      <c r="K274" s="36">
        <f t="shared" si="7"/>
        <v>10</v>
      </c>
      <c r="L274" s="36">
        <f t="shared" si="7"/>
        <v>10</v>
      </c>
      <c r="M274" s="507"/>
      <c r="N274" s="507"/>
      <c r="O274" s="507"/>
      <c r="P274" s="507"/>
      <c r="Q274" s="507"/>
      <c r="R274" s="507"/>
    </row>
    <row r="275" spans="1:18" x14ac:dyDescent="0.25">
      <c r="A275" s="306"/>
      <c r="B275" s="190"/>
      <c r="C275" s="151" t="s">
        <v>177</v>
      </c>
      <c r="D275" s="16" t="s">
        <v>28</v>
      </c>
      <c r="E275" s="180"/>
      <c r="F275" s="506"/>
      <c r="G275" s="180" t="s">
        <v>178</v>
      </c>
      <c r="H275" s="295" t="s">
        <v>179</v>
      </c>
      <c r="I275" s="148" t="s">
        <v>176</v>
      </c>
      <c r="J275" s="180"/>
      <c r="K275" s="51">
        <v>7</v>
      </c>
      <c r="L275" s="51">
        <v>7</v>
      </c>
      <c r="M275" s="148" t="s">
        <v>180</v>
      </c>
      <c r="N275" s="505"/>
      <c r="O275" s="505"/>
      <c r="P275" s="505"/>
      <c r="Q275" s="505"/>
      <c r="R275" s="505"/>
    </row>
    <row r="276" spans="1:18" x14ac:dyDescent="0.25">
      <c r="A276" s="306"/>
      <c r="B276" s="190"/>
      <c r="C276" s="152"/>
      <c r="D276" s="16" t="s">
        <v>33</v>
      </c>
      <c r="E276" s="181"/>
      <c r="F276" s="506"/>
      <c r="G276" s="181"/>
      <c r="H276" s="296"/>
      <c r="I276" s="149"/>
      <c r="J276" s="181"/>
      <c r="K276" s="51">
        <v>2</v>
      </c>
      <c r="L276" s="51">
        <v>2</v>
      </c>
      <c r="M276" s="149"/>
      <c r="N276" s="506"/>
      <c r="O276" s="506"/>
      <c r="P276" s="506"/>
      <c r="Q276" s="506"/>
      <c r="R276" s="506"/>
    </row>
    <row r="277" spans="1:18" x14ac:dyDescent="0.25">
      <c r="A277" s="306"/>
      <c r="B277" s="190"/>
      <c r="C277" s="152"/>
      <c r="D277" s="16" t="s">
        <v>34</v>
      </c>
      <c r="E277" s="181"/>
      <c r="F277" s="506"/>
      <c r="G277" s="181"/>
      <c r="H277" s="296"/>
      <c r="I277" s="149"/>
      <c r="J277" s="181"/>
      <c r="K277" s="51">
        <v>5</v>
      </c>
      <c r="L277" s="51">
        <v>5</v>
      </c>
      <c r="M277" s="149"/>
      <c r="N277" s="506"/>
      <c r="O277" s="506"/>
      <c r="P277" s="506"/>
      <c r="Q277" s="506"/>
      <c r="R277" s="506"/>
    </row>
    <row r="278" spans="1:18" x14ac:dyDescent="0.25">
      <c r="A278" s="306"/>
      <c r="B278" s="190"/>
      <c r="C278" s="152"/>
      <c r="D278" s="16" t="s">
        <v>35</v>
      </c>
      <c r="E278" s="181"/>
      <c r="F278" s="506"/>
      <c r="G278" s="181"/>
      <c r="H278" s="296"/>
      <c r="I278" s="149"/>
      <c r="J278" s="181"/>
      <c r="K278" s="51">
        <v>8</v>
      </c>
      <c r="L278" s="51">
        <v>8</v>
      </c>
      <c r="M278" s="149"/>
      <c r="N278" s="506"/>
      <c r="O278" s="506"/>
      <c r="P278" s="506"/>
      <c r="Q278" s="506"/>
      <c r="R278" s="506"/>
    </row>
    <row r="279" spans="1:18" x14ac:dyDescent="0.25">
      <c r="A279" s="306"/>
      <c r="B279" s="190"/>
      <c r="C279" s="153"/>
      <c r="D279" s="16" t="s">
        <v>36</v>
      </c>
      <c r="E279" s="182"/>
      <c r="F279" s="506"/>
      <c r="G279" s="182"/>
      <c r="H279" s="297"/>
      <c r="I279" s="150"/>
      <c r="J279" s="182"/>
      <c r="K279" s="51">
        <v>5</v>
      </c>
      <c r="L279" s="51">
        <v>5</v>
      </c>
      <c r="M279" s="150"/>
      <c r="N279" s="506"/>
      <c r="O279" s="506"/>
      <c r="P279" s="506"/>
      <c r="Q279" s="506"/>
      <c r="R279" s="506"/>
    </row>
    <row r="280" spans="1:18" x14ac:dyDescent="0.25">
      <c r="A280" s="306"/>
      <c r="B280" s="190"/>
      <c r="C280" s="151" t="s">
        <v>181</v>
      </c>
      <c r="D280" s="16" t="s">
        <v>28</v>
      </c>
      <c r="E280" s="180"/>
      <c r="F280" s="506"/>
      <c r="G280" s="180" t="s">
        <v>178</v>
      </c>
      <c r="H280" s="295" t="s">
        <v>179</v>
      </c>
      <c r="I280" s="148" t="s">
        <v>176</v>
      </c>
      <c r="J280" s="180"/>
      <c r="K280" s="51">
        <v>7</v>
      </c>
      <c r="L280" s="51">
        <v>7</v>
      </c>
      <c r="M280" s="148" t="s">
        <v>182</v>
      </c>
      <c r="N280" s="506"/>
      <c r="O280" s="506"/>
      <c r="P280" s="506"/>
      <c r="Q280" s="506"/>
      <c r="R280" s="506"/>
    </row>
    <row r="281" spans="1:18" x14ac:dyDescent="0.25">
      <c r="A281" s="306"/>
      <c r="B281" s="190"/>
      <c r="C281" s="152"/>
      <c r="D281" s="16" t="s">
        <v>33</v>
      </c>
      <c r="E281" s="181"/>
      <c r="F281" s="506"/>
      <c r="G281" s="181"/>
      <c r="H281" s="296"/>
      <c r="I281" s="149"/>
      <c r="J281" s="181"/>
      <c r="K281" s="51">
        <v>2</v>
      </c>
      <c r="L281" s="51">
        <v>2</v>
      </c>
      <c r="M281" s="149"/>
      <c r="N281" s="506"/>
      <c r="O281" s="506"/>
      <c r="P281" s="506"/>
      <c r="Q281" s="506"/>
      <c r="R281" s="506"/>
    </row>
    <row r="282" spans="1:18" x14ac:dyDescent="0.25">
      <c r="A282" s="306"/>
      <c r="B282" s="190"/>
      <c r="C282" s="152"/>
      <c r="D282" s="16" t="s">
        <v>34</v>
      </c>
      <c r="E282" s="181"/>
      <c r="F282" s="506"/>
      <c r="G282" s="181"/>
      <c r="H282" s="296"/>
      <c r="I282" s="149"/>
      <c r="J282" s="181"/>
      <c r="K282" s="51">
        <v>5</v>
      </c>
      <c r="L282" s="51">
        <v>5</v>
      </c>
      <c r="M282" s="149"/>
      <c r="N282" s="506"/>
      <c r="O282" s="506"/>
      <c r="P282" s="506"/>
      <c r="Q282" s="506"/>
      <c r="R282" s="506"/>
    </row>
    <row r="283" spans="1:18" x14ac:dyDescent="0.25">
      <c r="A283" s="306"/>
      <c r="B283" s="190"/>
      <c r="C283" s="152"/>
      <c r="D283" s="16" t="s">
        <v>35</v>
      </c>
      <c r="E283" s="181"/>
      <c r="F283" s="506"/>
      <c r="G283" s="181"/>
      <c r="H283" s="296"/>
      <c r="I283" s="149"/>
      <c r="J283" s="181"/>
      <c r="K283" s="51">
        <v>8</v>
      </c>
      <c r="L283" s="51">
        <v>8</v>
      </c>
      <c r="M283" s="149"/>
      <c r="N283" s="506"/>
      <c r="O283" s="506"/>
      <c r="P283" s="506"/>
      <c r="Q283" s="506"/>
      <c r="R283" s="506"/>
    </row>
    <row r="284" spans="1:18" x14ac:dyDescent="0.25">
      <c r="A284" s="307"/>
      <c r="B284" s="191"/>
      <c r="C284" s="153"/>
      <c r="D284" s="16" t="s">
        <v>36</v>
      </c>
      <c r="E284" s="182"/>
      <c r="F284" s="507"/>
      <c r="G284" s="182"/>
      <c r="H284" s="297"/>
      <c r="I284" s="150"/>
      <c r="J284" s="182"/>
      <c r="K284" s="51">
        <v>5</v>
      </c>
      <c r="L284" s="51">
        <v>5</v>
      </c>
      <c r="M284" s="150"/>
      <c r="N284" s="507"/>
      <c r="O284" s="507"/>
      <c r="P284" s="507"/>
      <c r="Q284" s="507"/>
      <c r="R284" s="507"/>
    </row>
    <row r="285" spans="1:18" x14ac:dyDescent="0.25">
      <c r="A285" s="305" t="s">
        <v>183</v>
      </c>
      <c r="B285" s="189" t="s">
        <v>184</v>
      </c>
      <c r="C285" s="167"/>
      <c r="D285" s="38" t="s">
        <v>27</v>
      </c>
      <c r="E285" s="34">
        <v>180</v>
      </c>
      <c r="F285" s="34"/>
      <c r="G285" s="34"/>
      <c r="H285" s="34"/>
      <c r="I285" s="34"/>
      <c r="J285" s="34">
        <f>SUM(J286:J290)</f>
        <v>145</v>
      </c>
      <c r="K285" s="34"/>
      <c r="L285" s="34"/>
      <c r="M285" s="34"/>
      <c r="N285" s="34"/>
      <c r="O285" s="34"/>
      <c r="P285" s="34"/>
      <c r="Q285" s="34"/>
      <c r="R285" s="34"/>
    </row>
    <row r="286" spans="1:18" x14ac:dyDescent="0.25">
      <c r="A286" s="306"/>
      <c r="B286" s="190"/>
      <c r="C286" s="168"/>
      <c r="D286" s="10" t="s">
        <v>28</v>
      </c>
      <c r="E286" s="36">
        <v>56</v>
      </c>
      <c r="F286" s="154"/>
      <c r="G286" s="154"/>
      <c r="H286" s="170" t="s">
        <v>185</v>
      </c>
      <c r="I286" s="170" t="s">
        <v>186</v>
      </c>
      <c r="J286" s="5">
        <v>45</v>
      </c>
      <c r="K286" s="225"/>
      <c r="L286" s="225"/>
      <c r="M286" s="170" t="s">
        <v>187</v>
      </c>
      <c r="N286" s="225"/>
      <c r="O286" s="225"/>
      <c r="P286" s="225"/>
      <c r="Q286" s="225"/>
      <c r="R286" s="225"/>
    </row>
    <row r="287" spans="1:18" x14ac:dyDescent="0.25">
      <c r="A287" s="306"/>
      <c r="B287" s="190"/>
      <c r="C287" s="168"/>
      <c r="D287" s="10" t="s">
        <v>33</v>
      </c>
      <c r="E287" s="5">
        <v>41</v>
      </c>
      <c r="F287" s="155"/>
      <c r="G287" s="155"/>
      <c r="H287" s="171"/>
      <c r="I287" s="171"/>
      <c r="J287" s="5">
        <v>33</v>
      </c>
      <c r="K287" s="226"/>
      <c r="L287" s="226"/>
      <c r="M287" s="171"/>
      <c r="N287" s="226"/>
      <c r="O287" s="226"/>
      <c r="P287" s="226"/>
      <c r="Q287" s="226"/>
      <c r="R287" s="226"/>
    </row>
    <row r="288" spans="1:18" x14ac:dyDescent="0.25">
      <c r="A288" s="306"/>
      <c r="B288" s="190"/>
      <c r="C288" s="168"/>
      <c r="D288" s="10" t="s">
        <v>34</v>
      </c>
      <c r="E288" s="5">
        <v>30</v>
      </c>
      <c r="F288" s="155"/>
      <c r="G288" s="155"/>
      <c r="H288" s="171"/>
      <c r="I288" s="171"/>
      <c r="J288" s="5">
        <v>24</v>
      </c>
      <c r="K288" s="226"/>
      <c r="L288" s="226"/>
      <c r="M288" s="171"/>
      <c r="N288" s="226"/>
      <c r="O288" s="226"/>
      <c r="P288" s="226"/>
      <c r="Q288" s="226"/>
      <c r="R288" s="226"/>
    </row>
    <row r="289" spans="1:18" x14ac:dyDescent="0.25">
      <c r="A289" s="306"/>
      <c r="B289" s="190"/>
      <c r="C289" s="168"/>
      <c r="D289" s="10" t="s">
        <v>35</v>
      </c>
      <c r="E289" s="5">
        <v>41</v>
      </c>
      <c r="F289" s="155"/>
      <c r="G289" s="155"/>
      <c r="H289" s="171"/>
      <c r="I289" s="171"/>
      <c r="J289" s="5">
        <v>33</v>
      </c>
      <c r="K289" s="226"/>
      <c r="L289" s="226"/>
      <c r="M289" s="171"/>
      <c r="N289" s="226"/>
      <c r="O289" s="226"/>
      <c r="P289" s="226"/>
      <c r="Q289" s="226"/>
      <c r="R289" s="226"/>
    </row>
    <row r="290" spans="1:18" x14ac:dyDescent="0.25">
      <c r="A290" s="307"/>
      <c r="B290" s="191"/>
      <c r="C290" s="169"/>
      <c r="D290" s="10" t="s">
        <v>36</v>
      </c>
      <c r="E290" s="5">
        <v>12</v>
      </c>
      <c r="F290" s="156"/>
      <c r="G290" s="156"/>
      <c r="H290" s="172"/>
      <c r="I290" s="172"/>
      <c r="J290" s="5">
        <v>10</v>
      </c>
      <c r="K290" s="227"/>
      <c r="L290" s="227"/>
      <c r="M290" s="172"/>
      <c r="N290" s="227"/>
      <c r="O290" s="227"/>
      <c r="P290" s="227"/>
      <c r="Q290" s="227"/>
      <c r="R290" s="227"/>
    </row>
    <row r="291" spans="1:18" x14ac:dyDescent="0.25">
      <c r="A291" s="186" t="s">
        <v>188</v>
      </c>
      <c r="B291" s="189" t="s">
        <v>189</v>
      </c>
      <c r="C291" s="189" t="s">
        <v>190</v>
      </c>
      <c r="D291" s="38" t="s">
        <v>27</v>
      </c>
      <c r="E291" s="34">
        <v>22</v>
      </c>
      <c r="F291" s="34"/>
      <c r="G291" s="34"/>
      <c r="H291" s="34"/>
      <c r="I291" s="34"/>
      <c r="J291" s="34">
        <f>SUM(J292:J296)</f>
        <v>22</v>
      </c>
      <c r="K291" s="34">
        <f t="shared" ref="K291:L291" si="8">SUM(K292:K296)</f>
        <v>37</v>
      </c>
      <c r="L291" s="34">
        <f t="shared" si="8"/>
        <v>16</v>
      </c>
      <c r="M291" s="34"/>
      <c r="N291" s="34"/>
      <c r="O291" s="34"/>
      <c r="P291" s="34"/>
      <c r="Q291" s="34"/>
      <c r="R291" s="34"/>
    </row>
    <row r="292" spans="1:18" x14ac:dyDescent="0.25">
      <c r="A292" s="187"/>
      <c r="B292" s="190"/>
      <c r="C292" s="190"/>
      <c r="D292" s="35" t="s">
        <v>28</v>
      </c>
      <c r="E292" s="5">
        <v>13</v>
      </c>
      <c r="F292" s="180"/>
      <c r="G292" s="180" t="s">
        <v>191</v>
      </c>
      <c r="H292" s="295" t="s">
        <v>148</v>
      </c>
      <c r="I292" s="148" t="s">
        <v>192</v>
      </c>
      <c r="J292" s="36">
        <v>11</v>
      </c>
      <c r="K292" s="36">
        <f>K297+K302+K307+K312+K317+K322+K327+K332</f>
        <v>15</v>
      </c>
      <c r="L292" s="36">
        <f>L297+L302</f>
        <v>9</v>
      </c>
      <c r="M292" s="502"/>
      <c r="N292" s="148"/>
      <c r="O292" s="225"/>
      <c r="P292" s="225"/>
      <c r="Q292" s="225"/>
      <c r="R292" s="225"/>
    </row>
    <row r="293" spans="1:18" x14ac:dyDescent="0.25">
      <c r="A293" s="187"/>
      <c r="B293" s="190"/>
      <c r="C293" s="190"/>
      <c r="D293" s="35" t="s">
        <v>33</v>
      </c>
      <c r="E293" s="5">
        <v>1</v>
      </c>
      <c r="F293" s="181"/>
      <c r="G293" s="181"/>
      <c r="H293" s="296"/>
      <c r="I293" s="149"/>
      <c r="J293" s="36">
        <v>1</v>
      </c>
      <c r="K293" s="36">
        <f t="shared" ref="K293:K296" si="9">K298+K303+K308+K313+K318+K323+K328+K333</f>
        <v>4</v>
      </c>
      <c r="L293" s="36">
        <f t="shared" ref="L293:L296" si="10">L298+L303</f>
        <v>1</v>
      </c>
      <c r="M293" s="503"/>
      <c r="N293" s="149"/>
      <c r="O293" s="226"/>
      <c r="P293" s="226"/>
      <c r="Q293" s="226"/>
      <c r="R293" s="226"/>
    </row>
    <row r="294" spans="1:18" x14ac:dyDescent="0.25">
      <c r="A294" s="187"/>
      <c r="B294" s="190"/>
      <c r="C294" s="190"/>
      <c r="D294" s="35" t="s">
        <v>34</v>
      </c>
      <c r="E294" s="5">
        <v>4</v>
      </c>
      <c r="F294" s="181"/>
      <c r="G294" s="181"/>
      <c r="H294" s="296"/>
      <c r="I294" s="149"/>
      <c r="J294" s="36">
        <v>5</v>
      </c>
      <c r="K294" s="36">
        <f t="shared" si="9"/>
        <v>8</v>
      </c>
      <c r="L294" s="36">
        <f t="shared" si="10"/>
        <v>3</v>
      </c>
      <c r="M294" s="503"/>
      <c r="N294" s="149"/>
      <c r="O294" s="226"/>
      <c r="P294" s="226"/>
      <c r="Q294" s="226"/>
      <c r="R294" s="226"/>
    </row>
    <row r="295" spans="1:18" x14ac:dyDescent="0.25">
      <c r="A295" s="187"/>
      <c r="B295" s="190"/>
      <c r="C295" s="190"/>
      <c r="D295" s="35" t="s">
        <v>35</v>
      </c>
      <c r="E295" s="5">
        <v>2</v>
      </c>
      <c r="F295" s="181"/>
      <c r="G295" s="181"/>
      <c r="H295" s="296"/>
      <c r="I295" s="149"/>
      <c r="J295" s="36">
        <v>1</v>
      </c>
      <c r="K295" s="36">
        <f t="shared" si="9"/>
        <v>5</v>
      </c>
      <c r="L295" s="36">
        <f t="shared" si="10"/>
        <v>1</v>
      </c>
      <c r="M295" s="503"/>
      <c r="N295" s="149"/>
      <c r="O295" s="226"/>
      <c r="P295" s="226"/>
      <c r="Q295" s="226"/>
      <c r="R295" s="226"/>
    </row>
    <row r="296" spans="1:18" x14ac:dyDescent="0.25">
      <c r="A296" s="187"/>
      <c r="B296" s="190"/>
      <c r="C296" s="191"/>
      <c r="D296" s="35" t="s">
        <v>36</v>
      </c>
      <c r="E296" s="5">
        <v>2</v>
      </c>
      <c r="F296" s="181"/>
      <c r="G296" s="182"/>
      <c r="H296" s="297"/>
      <c r="I296" s="150"/>
      <c r="J296" s="36">
        <v>4</v>
      </c>
      <c r="K296" s="36">
        <f t="shared" si="9"/>
        <v>5</v>
      </c>
      <c r="L296" s="36">
        <f t="shared" si="10"/>
        <v>2</v>
      </c>
      <c r="M296" s="504"/>
      <c r="N296" s="150"/>
      <c r="O296" s="227"/>
      <c r="P296" s="227"/>
      <c r="Q296" s="227"/>
      <c r="R296" s="227"/>
    </row>
    <row r="297" spans="1:18" ht="21" customHeight="1" x14ac:dyDescent="0.25">
      <c r="A297" s="187"/>
      <c r="B297" s="190"/>
      <c r="C297" s="222" t="s">
        <v>193</v>
      </c>
      <c r="D297" s="37" t="s">
        <v>28</v>
      </c>
      <c r="E297" s="21">
        <v>7</v>
      </c>
      <c r="F297" s="181"/>
      <c r="G297" s="180" t="s">
        <v>194</v>
      </c>
      <c r="H297" s="295" t="s">
        <v>195</v>
      </c>
      <c r="I297" s="148" t="s">
        <v>99</v>
      </c>
      <c r="J297" s="180"/>
      <c r="K297" s="21">
        <v>7</v>
      </c>
      <c r="L297" s="21">
        <v>7</v>
      </c>
      <c r="M297" s="148" t="s">
        <v>196</v>
      </c>
      <c r="N297" s="225"/>
      <c r="O297" s="225"/>
      <c r="P297" s="225"/>
      <c r="Q297" s="225"/>
      <c r="R297" s="225"/>
    </row>
    <row r="298" spans="1:18" ht="21" customHeight="1" x14ac:dyDescent="0.25">
      <c r="A298" s="187"/>
      <c r="B298" s="190"/>
      <c r="C298" s="223"/>
      <c r="D298" s="37" t="s">
        <v>33</v>
      </c>
      <c r="E298" s="23">
        <v>1</v>
      </c>
      <c r="F298" s="181"/>
      <c r="G298" s="181"/>
      <c r="H298" s="296"/>
      <c r="I298" s="149"/>
      <c r="J298" s="181"/>
      <c r="K298" s="23">
        <v>1</v>
      </c>
      <c r="L298" s="23">
        <v>1</v>
      </c>
      <c r="M298" s="149"/>
      <c r="N298" s="226"/>
      <c r="O298" s="226"/>
      <c r="P298" s="226"/>
      <c r="Q298" s="226"/>
      <c r="R298" s="226"/>
    </row>
    <row r="299" spans="1:18" ht="21" customHeight="1" x14ac:dyDescent="0.25">
      <c r="A299" s="187"/>
      <c r="B299" s="190"/>
      <c r="C299" s="223"/>
      <c r="D299" s="37" t="s">
        <v>34</v>
      </c>
      <c r="E299" s="23">
        <v>2</v>
      </c>
      <c r="F299" s="181"/>
      <c r="G299" s="181"/>
      <c r="H299" s="296"/>
      <c r="I299" s="149"/>
      <c r="J299" s="181"/>
      <c r="K299" s="23">
        <v>2</v>
      </c>
      <c r="L299" s="23">
        <v>2</v>
      </c>
      <c r="M299" s="149"/>
      <c r="N299" s="226"/>
      <c r="O299" s="226"/>
      <c r="P299" s="226"/>
      <c r="Q299" s="226"/>
      <c r="R299" s="226"/>
    </row>
    <row r="300" spans="1:18" ht="21" customHeight="1" x14ac:dyDescent="0.25">
      <c r="A300" s="187"/>
      <c r="B300" s="190"/>
      <c r="C300" s="223"/>
      <c r="D300" s="37" t="s">
        <v>35</v>
      </c>
      <c r="E300" s="23">
        <v>2</v>
      </c>
      <c r="F300" s="181"/>
      <c r="G300" s="181"/>
      <c r="H300" s="296"/>
      <c r="I300" s="149"/>
      <c r="J300" s="181"/>
      <c r="K300" s="23">
        <v>1</v>
      </c>
      <c r="L300" s="23">
        <v>1</v>
      </c>
      <c r="M300" s="149"/>
      <c r="N300" s="226"/>
      <c r="O300" s="226"/>
      <c r="P300" s="226"/>
      <c r="Q300" s="226"/>
      <c r="R300" s="226"/>
    </row>
    <row r="301" spans="1:18" ht="21" customHeight="1" x14ac:dyDescent="0.25">
      <c r="A301" s="187"/>
      <c r="B301" s="190"/>
      <c r="C301" s="223"/>
      <c r="D301" s="37" t="s">
        <v>36</v>
      </c>
      <c r="E301" s="23">
        <v>1</v>
      </c>
      <c r="F301" s="181"/>
      <c r="G301" s="182"/>
      <c r="H301" s="297"/>
      <c r="I301" s="150"/>
      <c r="J301" s="182"/>
      <c r="K301" s="23">
        <v>1</v>
      </c>
      <c r="L301" s="23">
        <v>1</v>
      </c>
      <c r="M301" s="150"/>
      <c r="N301" s="227"/>
      <c r="O301" s="227"/>
      <c r="P301" s="227"/>
      <c r="Q301" s="227"/>
      <c r="R301" s="227"/>
    </row>
    <row r="302" spans="1:18" x14ac:dyDescent="0.25">
      <c r="A302" s="187"/>
      <c r="B302" s="190"/>
      <c r="C302" s="223"/>
      <c r="D302" s="37" t="s">
        <v>28</v>
      </c>
      <c r="E302" s="21">
        <v>5</v>
      </c>
      <c r="F302" s="181"/>
      <c r="G302" s="180" t="s">
        <v>197</v>
      </c>
      <c r="H302" s="295" t="s">
        <v>148</v>
      </c>
      <c r="I302" s="148" t="s">
        <v>559</v>
      </c>
      <c r="J302" s="180"/>
      <c r="K302" s="21">
        <v>2</v>
      </c>
      <c r="L302" s="21">
        <v>2</v>
      </c>
      <c r="M302" s="170" t="s">
        <v>198</v>
      </c>
      <c r="N302" s="225"/>
      <c r="O302" s="225"/>
      <c r="P302" s="225"/>
      <c r="Q302" s="225"/>
      <c r="R302" s="225"/>
    </row>
    <row r="303" spans="1:18" x14ac:dyDescent="0.25">
      <c r="A303" s="187"/>
      <c r="B303" s="190"/>
      <c r="C303" s="223"/>
      <c r="D303" s="37" t="s">
        <v>33</v>
      </c>
      <c r="E303" s="21">
        <v>2</v>
      </c>
      <c r="F303" s="181"/>
      <c r="G303" s="181"/>
      <c r="H303" s="296"/>
      <c r="I303" s="149"/>
      <c r="J303" s="181"/>
      <c r="K303" s="21">
        <v>0</v>
      </c>
      <c r="L303" s="21">
        <v>0</v>
      </c>
      <c r="M303" s="171"/>
      <c r="N303" s="226"/>
      <c r="O303" s="226"/>
      <c r="P303" s="226"/>
      <c r="Q303" s="226"/>
      <c r="R303" s="226"/>
    </row>
    <row r="304" spans="1:18" x14ac:dyDescent="0.25">
      <c r="A304" s="187"/>
      <c r="B304" s="190"/>
      <c r="C304" s="223"/>
      <c r="D304" s="37" t="s">
        <v>34</v>
      </c>
      <c r="E304" s="21">
        <v>4</v>
      </c>
      <c r="F304" s="181"/>
      <c r="G304" s="181"/>
      <c r="H304" s="296"/>
      <c r="I304" s="149"/>
      <c r="J304" s="181"/>
      <c r="K304" s="21">
        <v>1</v>
      </c>
      <c r="L304" s="21">
        <v>1</v>
      </c>
      <c r="M304" s="171"/>
      <c r="N304" s="226"/>
      <c r="O304" s="226"/>
      <c r="P304" s="226"/>
      <c r="Q304" s="226"/>
      <c r="R304" s="226"/>
    </row>
    <row r="305" spans="1:18" x14ac:dyDescent="0.25">
      <c r="A305" s="187"/>
      <c r="B305" s="190"/>
      <c r="C305" s="223"/>
      <c r="D305" s="37" t="s">
        <v>35</v>
      </c>
      <c r="E305" s="21">
        <v>1</v>
      </c>
      <c r="F305" s="181"/>
      <c r="G305" s="181"/>
      <c r="H305" s="296"/>
      <c r="I305" s="149"/>
      <c r="J305" s="181"/>
      <c r="K305" s="21">
        <v>0</v>
      </c>
      <c r="L305" s="21">
        <v>0</v>
      </c>
      <c r="M305" s="171"/>
      <c r="N305" s="226"/>
      <c r="O305" s="226"/>
      <c r="P305" s="226"/>
      <c r="Q305" s="226"/>
      <c r="R305" s="226"/>
    </row>
    <row r="306" spans="1:18" x14ac:dyDescent="0.25">
      <c r="A306" s="187"/>
      <c r="B306" s="190"/>
      <c r="C306" s="224"/>
      <c r="D306" s="37" t="s">
        <v>36</v>
      </c>
      <c r="E306" s="21">
        <v>2</v>
      </c>
      <c r="F306" s="181"/>
      <c r="G306" s="182"/>
      <c r="H306" s="297"/>
      <c r="I306" s="150"/>
      <c r="J306" s="182"/>
      <c r="K306" s="21">
        <v>1</v>
      </c>
      <c r="L306" s="21">
        <v>1</v>
      </c>
      <c r="M306" s="172"/>
      <c r="N306" s="227"/>
      <c r="O306" s="227"/>
      <c r="P306" s="227"/>
      <c r="Q306" s="227"/>
      <c r="R306" s="227"/>
    </row>
    <row r="307" spans="1:18" ht="24" customHeight="1" x14ac:dyDescent="0.25">
      <c r="A307" s="187"/>
      <c r="B307" s="190"/>
      <c r="C307" s="222" t="s">
        <v>199</v>
      </c>
      <c r="D307" s="37" t="s">
        <v>28</v>
      </c>
      <c r="E307" s="21">
        <v>7</v>
      </c>
      <c r="F307" s="181"/>
      <c r="G307" s="180" t="s">
        <v>194</v>
      </c>
      <c r="H307" s="177" t="s">
        <v>200</v>
      </c>
      <c r="I307" s="148" t="s">
        <v>201</v>
      </c>
      <c r="J307" s="180"/>
      <c r="K307" s="21">
        <v>1</v>
      </c>
      <c r="L307" s="180"/>
      <c r="M307" s="148" t="s">
        <v>202</v>
      </c>
      <c r="N307" s="225"/>
      <c r="O307" s="225"/>
      <c r="P307" s="225"/>
      <c r="Q307" s="225"/>
      <c r="R307" s="225"/>
    </row>
    <row r="308" spans="1:18" ht="24" customHeight="1" x14ac:dyDescent="0.25">
      <c r="A308" s="187"/>
      <c r="B308" s="190"/>
      <c r="C308" s="223"/>
      <c r="D308" s="37" t="s">
        <v>33</v>
      </c>
      <c r="E308" s="23">
        <v>2</v>
      </c>
      <c r="F308" s="181"/>
      <c r="G308" s="181"/>
      <c r="H308" s="178"/>
      <c r="I308" s="149"/>
      <c r="J308" s="181"/>
      <c r="K308" s="23">
        <v>0</v>
      </c>
      <c r="L308" s="181"/>
      <c r="M308" s="149"/>
      <c r="N308" s="226"/>
      <c r="O308" s="226"/>
      <c r="P308" s="226"/>
      <c r="Q308" s="226"/>
      <c r="R308" s="226"/>
    </row>
    <row r="309" spans="1:18" ht="24" customHeight="1" x14ac:dyDescent="0.25">
      <c r="A309" s="187"/>
      <c r="B309" s="190"/>
      <c r="C309" s="223"/>
      <c r="D309" s="37" t="s">
        <v>34</v>
      </c>
      <c r="E309" s="23">
        <v>2</v>
      </c>
      <c r="F309" s="181"/>
      <c r="G309" s="181"/>
      <c r="H309" s="178"/>
      <c r="I309" s="149"/>
      <c r="J309" s="181"/>
      <c r="K309" s="23">
        <v>0</v>
      </c>
      <c r="L309" s="181"/>
      <c r="M309" s="149"/>
      <c r="N309" s="226"/>
      <c r="O309" s="226"/>
      <c r="P309" s="226"/>
      <c r="Q309" s="226"/>
      <c r="R309" s="226"/>
    </row>
    <row r="310" spans="1:18" ht="24" customHeight="1" x14ac:dyDescent="0.25">
      <c r="A310" s="187"/>
      <c r="B310" s="190"/>
      <c r="C310" s="223"/>
      <c r="D310" s="37" t="s">
        <v>35</v>
      </c>
      <c r="E310" s="23">
        <v>2</v>
      </c>
      <c r="F310" s="181"/>
      <c r="G310" s="181"/>
      <c r="H310" s="178"/>
      <c r="I310" s="149"/>
      <c r="J310" s="181"/>
      <c r="K310" s="23">
        <v>1</v>
      </c>
      <c r="L310" s="181"/>
      <c r="M310" s="149"/>
      <c r="N310" s="226"/>
      <c r="O310" s="226"/>
      <c r="P310" s="226"/>
      <c r="Q310" s="226"/>
      <c r="R310" s="226"/>
    </row>
    <row r="311" spans="1:18" ht="24" customHeight="1" x14ac:dyDescent="0.25">
      <c r="A311" s="187"/>
      <c r="B311" s="190"/>
      <c r="C311" s="224"/>
      <c r="D311" s="37" t="s">
        <v>36</v>
      </c>
      <c r="E311" s="23">
        <v>1</v>
      </c>
      <c r="F311" s="181"/>
      <c r="G311" s="182"/>
      <c r="H311" s="179"/>
      <c r="I311" s="150"/>
      <c r="J311" s="182"/>
      <c r="K311" s="23">
        <v>0</v>
      </c>
      <c r="L311" s="182"/>
      <c r="M311" s="150"/>
      <c r="N311" s="227"/>
      <c r="O311" s="227"/>
      <c r="P311" s="227"/>
      <c r="Q311" s="227"/>
      <c r="R311" s="227"/>
    </row>
    <row r="312" spans="1:18" x14ac:dyDescent="0.25">
      <c r="A312" s="187"/>
      <c r="B312" s="190"/>
      <c r="C312" s="222" t="s">
        <v>203</v>
      </c>
      <c r="D312" s="37" t="s">
        <v>28</v>
      </c>
      <c r="E312" s="21">
        <v>7</v>
      </c>
      <c r="F312" s="181"/>
      <c r="G312" s="180" t="s">
        <v>194</v>
      </c>
      <c r="H312" s="177" t="s">
        <v>200</v>
      </c>
      <c r="I312" s="148" t="s">
        <v>201</v>
      </c>
      <c r="J312" s="180"/>
      <c r="K312" s="21">
        <v>2</v>
      </c>
      <c r="L312" s="180"/>
      <c r="M312" s="148" t="s">
        <v>204</v>
      </c>
      <c r="N312" s="225"/>
      <c r="O312" s="225"/>
      <c r="P312" s="225"/>
      <c r="Q312" s="225"/>
      <c r="R312" s="225"/>
    </row>
    <row r="313" spans="1:18" x14ac:dyDescent="0.25">
      <c r="A313" s="187"/>
      <c r="B313" s="190"/>
      <c r="C313" s="223"/>
      <c r="D313" s="37" t="s">
        <v>33</v>
      </c>
      <c r="E313" s="23">
        <v>2</v>
      </c>
      <c r="F313" s="181"/>
      <c r="G313" s="181"/>
      <c r="H313" s="178"/>
      <c r="I313" s="149"/>
      <c r="J313" s="181"/>
      <c r="K313" s="23">
        <v>1</v>
      </c>
      <c r="L313" s="181"/>
      <c r="M313" s="149"/>
      <c r="N313" s="226"/>
      <c r="O313" s="226"/>
      <c r="P313" s="226"/>
      <c r="Q313" s="226"/>
      <c r="R313" s="226"/>
    </row>
    <row r="314" spans="1:18" x14ac:dyDescent="0.25">
      <c r="A314" s="187"/>
      <c r="B314" s="190"/>
      <c r="C314" s="223"/>
      <c r="D314" s="37" t="s">
        <v>34</v>
      </c>
      <c r="E314" s="23">
        <v>2</v>
      </c>
      <c r="F314" s="181"/>
      <c r="G314" s="181"/>
      <c r="H314" s="178"/>
      <c r="I314" s="149"/>
      <c r="J314" s="181"/>
      <c r="K314" s="23">
        <v>1</v>
      </c>
      <c r="L314" s="181"/>
      <c r="M314" s="149"/>
      <c r="N314" s="226"/>
      <c r="O314" s="226"/>
      <c r="P314" s="226"/>
      <c r="Q314" s="226"/>
      <c r="R314" s="226"/>
    </row>
    <row r="315" spans="1:18" x14ac:dyDescent="0.25">
      <c r="A315" s="187"/>
      <c r="B315" s="190"/>
      <c r="C315" s="223"/>
      <c r="D315" s="37" t="s">
        <v>35</v>
      </c>
      <c r="E315" s="23">
        <v>2</v>
      </c>
      <c r="F315" s="181"/>
      <c r="G315" s="181"/>
      <c r="H315" s="178"/>
      <c r="I315" s="149"/>
      <c r="J315" s="181"/>
      <c r="K315" s="23">
        <v>1</v>
      </c>
      <c r="L315" s="181"/>
      <c r="M315" s="149"/>
      <c r="N315" s="226"/>
      <c r="O315" s="226"/>
      <c r="P315" s="226"/>
      <c r="Q315" s="226"/>
      <c r="R315" s="226"/>
    </row>
    <row r="316" spans="1:18" x14ac:dyDescent="0.25">
      <c r="A316" s="187"/>
      <c r="B316" s="190"/>
      <c r="C316" s="224"/>
      <c r="D316" s="37" t="s">
        <v>36</v>
      </c>
      <c r="E316" s="23">
        <v>1</v>
      </c>
      <c r="F316" s="181"/>
      <c r="G316" s="182"/>
      <c r="H316" s="179"/>
      <c r="I316" s="150"/>
      <c r="J316" s="182"/>
      <c r="K316" s="23">
        <v>0</v>
      </c>
      <c r="L316" s="182"/>
      <c r="M316" s="150"/>
      <c r="N316" s="227"/>
      <c r="O316" s="227"/>
      <c r="P316" s="227"/>
      <c r="Q316" s="227"/>
      <c r="R316" s="227"/>
    </row>
    <row r="317" spans="1:18" x14ac:dyDescent="0.25">
      <c r="A317" s="187"/>
      <c r="B317" s="190"/>
      <c r="C317" s="222" t="s">
        <v>205</v>
      </c>
      <c r="D317" s="37" t="s">
        <v>28</v>
      </c>
      <c r="E317" s="21">
        <v>7</v>
      </c>
      <c r="F317" s="181"/>
      <c r="G317" s="180" t="s">
        <v>194</v>
      </c>
      <c r="H317" s="177" t="s">
        <v>200</v>
      </c>
      <c r="I317" s="148" t="s">
        <v>99</v>
      </c>
      <c r="J317" s="180"/>
      <c r="K317" s="21">
        <v>2</v>
      </c>
      <c r="L317" s="180"/>
      <c r="M317" s="148" t="s">
        <v>204</v>
      </c>
      <c r="N317" s="225"/>
      <c r="O317" s="225"/>
      <c r="P317" s="225"/>
      <c r="Q317" s="225"/>
      <c r="R317" s="225"/>
    </row>
    <row r="318" spans="1:18" x14ac:dyDescent="0.25">
      <c r="A318" s="187"/>
      <c r="B318" s="190"/>
      <c r="C318" s="223"/>
      <c r="D318" s="37" t="s">
        <v>33</v>
      </c>
      <c r="E318" s="23">
        <v>2</v>
      </c>
      <c r="F318" s="181"/>
      <c r="G318" s="181"/>
      <c r="H318" s="178"/>
      <c r="I318" s="149"/>
      <c r="J318" s="181"/>
      <c r="K318" s="23">
        <v>1</v>
      </c>
      <c r="L318" s="181"/>
      <c r="M318" s="149"/>
      <c r="N318" s="226"/>
      <c r="O318" s="226"/>
      <c r="P318" s="226"/>
      <c r="Q318" s="226"/>
      <c r="R318" s="226"/>
    </row>
    <row r="319" spans="1:18" x14ac:dyDescent="0.25">
      <c r="A319" s="187"/>
      <c r="B319" s="190"/>
      <c r="C319" s="223"/>
      <c r="D319" s="37" t="s">
        <v>34</v>
      </c>
      <c r="E319" s="23">
        <v>2</v>
      </c>
      <c r="F319" s="181"/>
      <c r="G319" s="181"/>
      <c r="H319" s="178"/>
      <c r="I319" s="149"/>
      <c r="J319" s="181"/>
      <c r="K319" s="23">
        <v>3</v>
      </c>
      <c r="L319" s="181"/>
      <c r="M319" s="149"/>
      <c r="N319" s="226"/>
      <c r="O319" s="226"/>
      <c r="P319" s="226"/>
      <c r="Q319" s="226"/>
      <c r="R319" s="226"/>
    </row>
    <row r="320" spans="1:18" x14ac:dyDescent="0.25">
      <c r="A320" s="187"/>
      <c r="B320" s="190"/>
      <c r="C320" s="223"/>
      <c r="D320" s="37" t="s">
        <v>35</v>
      </c>
      <c r="E320" s="23">
        <v>2</v>
      </c>
      <c r="F320" s="181"/>
      <c r="G320" s="181"/>
      <c r="H320" s="178"/>
      <c r="I320" s="149"/>
      <c r="J320" s="181"/>
      <c r="K320" s="23">
        <v>1</v>
      </c>
      <c r="L320" s="181"/>
      <c r="M320" s="149"/>
      <c r="N320" s="226"/>
      <c r="O320" s="226"/>
      <c r="P320" s="226"/>
      <c r="Q320" s="226"/>
      <c r="R320" s="226"/>
    </row>
    <row r="321" spans="1:18" x14ac:dyDescent="0.25">
      <c r="A321" s="187"/>
      <c r="B321" s="190"/>
      <c r="C321" s="224"/>
      <c r="D321" s="37" t="s">
        <v>36</v>
      </c>
      <c r="E321" s="23">
        <v>1</v>
      </c>
      <c r="F321" s="181"/>
      <c r="G321" s="182"/>
      <c r="H321" s="179"/>
      <c r="I321" s="150"/>
      <c r="J321" s="182"/>
      <c r="K321" s="23">
        <v>0</v>
      </c>
      <c r="L321" s="182"/>
      <c r="M321" s="150"/>
      <c r="N321" s="227"/>
      <c r="O321" s="227"/>
      <c r="P321" s="227"/>
      <c r="Q321" s="227"/>
      <c r="R321" s="227"/>
    </row>
    <row r="322" spans="1:18" x14ac:dyDescent="0.25">
      <c r="A322" s="187"/>
      <c r="B322" s="190"/>
      <c r="C322" s="222" t="s">
        <v>206</v>
      </c>
      <c r="D322" s="37" t="s">
        <v>28</v>
      </c>
      <c r="E322" s="21">
        <v>7</v>
      </c>
      <c r="F322" s="181"/>
      <c r="G322" s="180" t="s">
        <v>194</v>
      </c>
      <c r="H322" s="177" t="s">
        <v>200</v>
      </c>
      <c r="I322" s="148" t="s">
        <v>207</v>
      </c>
      <c r="J322" s="180"/>
      <c r="K322" s="23">
        <v>1</v>
      </c>
      <c r="L322" s="180"/>
      <c r="M322" s="148" t="s">
        <v>208</v>
      </c>
      <c r="N322" s="225"/>
      <c r="O322" s="225"/>
      <c r="P322" s="225"/>
      <c r="Q322" s="225"/>
      <c r="R322" s="225"/>
    </row>
    <row r="323" spans="1:18" x14ac:dyDescent="0.25">
      <c r="A323" s="187"/>
      <c r="B323" s="190"/>
      <c r="C323" s="223"/>
      <c r="D323" s="37" t="s">
        <v>33</v>
      </c>
      <c r="E323" s="23">
        <v>2</v>
      </c>
      <c r="F323" s="181"/>
      <c r="G323" s="181"/>
      <c r="H323" s="178"/>
      <c r="I323" s="149"/>
      <c r="J323" s="181"/>
      <c r="K323" s="23">
        <v>1</v>
      </c>
      <c r="L323" s="181"/>
      <c r="M323" s="149"/>
      <c r="N323" s="226"/>
      <c r="O323" s="226"/>
      <c r="P323" s="226"/>
      <c r="Q323" s="226"/>
      <c r="R323" s="226"/>
    </row>
    <row r="324" spans="1:18" x14ac:dyDescent="0.25">
      <c r="A324" s="187"/>
      <c r="B324" s="190"/>
      <c r="C324" s="223"/>
      <c r="D324" s="37" t="s">
        <v>34</v>
      </c>
      <c r="E324" s="23">
        <v>2</v>
      </c>
      <c r="F324" s="181"/>
      <c r="G324" s="181"/>
      <c r="H324" s="178"/>
      <c r="I324" s="149"/>
      <c r="J324" s="181"/>
      <c r="K324" s="23">
        <v>1</v>
      </c>
      <c r="L324" s="181"/>
      <c r="M324" s="149"/>
      <c r="N324" s="226"/>
      <c r="O324" s="226"/>
      <c r="P324" s="226"/>
      <c r="Q324" s="226"/>
      <c r="R324" s="226"/>
    </row>
    <row r="325" spans="1:18" x14ac:dyDescent="0.25">
      <c r="A325" s="187"/>
      <c r="B325" s="190"/>
      <c r="C325" s="223"/>
      <c r="D325" s="37" t="s">
        <v>35</v>
      </c>
      <c r="E325" s="23">
        <v>2</v>
      </c>
      <c r="F325" s="181"/>
      <c r="G325" s="181"/>
      <c r="H325" s="178"/>
      <c r="I325" s="149"/>
      <c r="J325" s="181"/>
      <c r="K325" s="23">
        <v>1</v>
      </c>
      <c r="L325" s="181"/>
      <c r="M325" s="149"/>
      <c r="N325" s="226"/>
      <c r="O325" s="226"/>
      <c r="P325" s="226"/>
      <c r="Q325" s="226"/>
      <c r="R325" s="226"/>
    </row>
    <row r="326" spans="1:18" x14ac:dyDescent="0.25">
      <c r="A326" s="187"/>
      <c r="B326" s="190"/>
      <c r="C326" s="224"/>
      <c r="D326" s="37" t="s">
        <v>36</v>
      </c>
      <c r="E326" s="23">
        <v>1</v>
      </c>
      <c r="F326" s="181"/>
      <c r="G326" s="182"/>
      <c r="H326" s="179"/>
      <c r="I326" s="150"/>
      <c r="J326" s="182"/>
      <c r="K326" s="23">
        <v>1</v>
      </c>
      <c r="L326" s="182"/>
      <c r="M326" s="150"/>
      <c r="N326" s="227"/>
      <c r="O326" s="227"/>
      <c r="P326" s="227"/>
      <c r="Q326" s="227"/>
      <c r="R326" s="227"/>
    </row>
    <row r="327" spans="1:18" x14ac:dyDescent="0.25">
      <c r="A327" s="187"/>
      <c r="B327" s="190"/>
      <c r="C327" s="222" t="s">
        <v>209</v>
      </c>
      <c r="D327" s="37" t="s">
        <v>28</v>
      </c>
      <c r="E327" s="23">
        <v>0</v>
      </c>
      <c r="F327" s="181"/>
      <c r="G327" s="180" t="s">
        <v>194</v>
      </c>
      <c r="H327" s="295" t="s">
        <v>210</v>
      </c>
      <c r="I327" s="148" t="s">
        <v>588</v>
      </c>
      <c r="J327" s="180"/>
      <c r="K327" s="23">
        <v>0</v>
      </c>
      <c r="L327" s="180"/>
      <c r="M327" s="170" t="s">
        <v>211</v>
      </c>
      <c r="N327" s="225"/>
      <c r="O327" s="225"/>
      <c r="P327" s="225"/>
      <c r="Q327" s="225"/>
      <c r="R327" s="225"/>
    </row>
    <row r="328" spans="1:18" x14ac:dyDescent="0.25">
      <c r="A328" s="187"/>
      <c r="B328" s="190"/>
      <c r="C328" s="223"/>
      <c r="D328" s="37" t="s">
        <v>33</v>
      </c>
      <c r="E328" s="23">
        <v>0</v>
      </c>
      <c r="F328" s="181"/>
      <c r="G328" s="181"/>
      <c r="H328" s="296"/>
      <c r="I328" s="149"/>
      <c r="J328" s="181"/>
      <c r="K328" s="23">
        <v>0</v>
      </c>
      <c r="L328" s="181"/>
      <c r="M328" s="171"/>
      <c r="N328" s="226"/>
      <c r="O328" s="226"/>
      <c r="P328" s="226"/>
      <c r="Q328" s="226"/>
      <c r="R328" s="226"/>
    </row>
    <row r="329" spans="1:18" x14ac:dyDescent="0.25">
      <c r="A329" s="187"/>
      <c r="B329" s="190"/>
      <c r="C329" s="223"/>
      <c r="D329" s="37" t="s">
        <v>34</v>
      </c>
      <c r="E329" s="26">
        <v>0</v>
      </c>
      <c r="F329" s="181"/>
      <c r="G329" s="181"/>
      <c r="H329" s="296"/>
      <c r="I329" s="149"/>
      <c r="J329" s="181"/>
      <c r="K329" s="52">
        <v>0</v>
      </c>
      <c r="L329" s="181"/>
      <c r="M329" s="171"/>
      <c r="N329" s="226"/>
      <c r="O329" s="226"/>
      <c r="P329" s="226"/>
      <c r="Q329" s="226"/>
      <c r="R329" s="226"/>
    </row>
    <row r="330" spans="1:18" x14ac:dyDescent="0.25">
      <c r="A330" s="187"/>
      <c r="B330" s="190"/>
      <c r="C330" s="223"/>
      <c r="D330" s="37" t="s">
        <v>35</v>
      </c>
      <c r="E330" s="23">
        <v>0</v>
      </c>
      <c r="F330" s="181"/>
      <c r="G330" s="181"/>
      <c r="H330" s="296"/>
      <c r="I330" s="149"/>
      <c r="J330" s="181"/>
      <c r="K330" s="23">
        <v>0</v>
      </c>
      <c r="L330" s="181"/>
      <c r="M330" s="171"/>
      <c r="N330" s="226"/>
      <c r="O330" s="226"/>
      <c r="P330" s="226"/>
      <c r="Q330" s="226"/>
      <c r="R330" s="226"/>
    </row>
    <row r="331" spans="1:18" x14ac:dyDescent="0.25">
      <c r="A331" s="187"/>
      <c r="B331" s="190"/>
      <c r="C331" s="223"/>
      <c r="D331" s="37" t="s">
        <v>36</v>
      </c>
      <c r="E331" s="23">
        <v>1</v>
      </c>
      <c r="F331" s="181"/>
      <c r="G331" s="182"/>
      <c r="H331" s="297"/>
      <c r="I331" s="150"/>
      <c r="J331" s="182"/>
      <c r="K331" s="23">
        <v>1</v>
      </c>
      <c r="L331" s="182"/>
      <c r="M331" s="172"/>
      <c r="N331" s="227"/>
      <c r="O331" s="227"/>
      <c r="P331" s="227"/>
      <c r="Q331" s="227"/>
      <c r="R331" s="227"/>
    </row>
    <row r="332" spans="1:18" ht="21" customHeight="1" x14ac:dyDescent="0.25">
      <c r="A332" s="187"/>
      <c r="B332" s="190"/>
      <c r="C332" s="223"/>
      <c r="D332" s="37" t="s">
        <v>28</v>
      </c>
      <c r="E332" s="23">
        <v>0</v>
      </c>
      <c r="F332" s="181"/>
      <c r="G332" s="180" t="s">
        <v>197</v>
      </c>
      <c r="H332" s="295" t="s">
        <v>210</v>
      </c>
      <c r="I332" s="148" t="s">
        <v>559</v>
      </c>
      <c r="J332" s="180"/>
      <c r="K332" s="23">
        <v>0</v>
      </c>
      <c r="L332" s="180"/>
      <c r="M332" s="170" t="s">
        <v>212</v>
      </c>
      <c r="N332" s="225"/>
      <c r="O332" s="225"/>
      <c r="P332" s="225"/>
      <c r="Q332" s="225"/>
      <c r="R332" s="225"/>
    </row>
    <row r="333" spans="1:18" ht="21" customHeight="1" x14ac:dyDescent="0.25">
      <c r="A333" s="187"/>
      <c r="B333" s="190"/>
      <c r="C333" s="223"/>
      <c r="D333" s="37" t="s">
        <v>33</v>
      </c>
      <c r="E333" s="23">
        <v>0</v>
      </c>
      <c r="F333" s="181"/>
      <c r="G333" s="181"/>
      <c r="H333" s="296"/>
      <c r="I333" s="149"/>
      <c r="J333" s="181"/>
      <c r="K333" s="23">
        <v>0</v>
      </c>
      <c r="L333" s="181"/>
      <c r="M333" s="171"/>
      <c r="N333" s="226"/>
      <c r="O333" s="226"/>
      <c r="P333" s="226"/>
      <c r="Q333" s="226"/>
      <c r="R333" s="226"/>
    </row>
    <row r="334" spans="1:18" ht="21" customHeight="1" x14ac:dyDescent="0.25">
      <c r="A334" s="187"/>
      <c r="B334" s="190"/>
      <c r="C334" s="223"/>
      <c r="D334" s="37" t="s">
        <v>34</v>
      </c>
      <c r="E334" s="23">
        <v>0</v>
      </c>
      <c r="F334" s="181"/>
      <c r="G334" s="181"/>
      <c r="H334" s="296"/>
      <c r="I334" s="149"/>
      <c r="J334" s="181"/>
      <c r="K334" s="23">
        <v>0</v>
      </c>
      <c r="L334" s="181"/>
      <c r="M334" s="171"/>
      <c r="N334" s="226"/>
      <c r="O334" s="226"/>
      <c r="P334" s="226"/>
      <c r="Q334" s="226"/>
      <c r="R334" s="226"/>
    </row>
    <row r="335" spans="1:18" ht="21" customHeight="1" x14ac:dyDescent="0.25">
      <c r="A335" s="187"/>
      <c r="B335" s="190"/>
      <c r="C335" s="223"/>
      <c r="D335" s="37" t="s">
        <v>35</v>
      </c>
      <c r="E335" s="23">
        <v>0</v>
      </c>
      <c r="F335" s="181"/>
      <c r="G335" s="181"/>
      <c r="H335" s="296"/>
      <c r="I335" s="149"/>
      <c r="J335" s="181"/>
      <c r="K335" s="23">
        <v>0</v>
      </c>
      <c r="L335" s="181"/>
      <c r="M335" s="171"/>
      <c r="N335" s="226"/>
      <c r="O335" s="226"/>
      <c r="P335" s="226"/>
      <c r="Q335" s="226"/>
      <c r="R335" s="226"/>
    </row>
    <row r="336" spans="1:18" ht="21" customHeight="1" x14ac:dyDescent="0.25">
      <c r="A336" s="188"/>
      <c r="B336" s="444"/>
      <c r="C336" s="224"/>
      <c r="D336" s="37" t="s">
        <v>36</v>
      </c>
      <c r="E336" s="23">
        <v>1</v>
      </c>
      <c r="F336" s="182"/>
      <c r="G336" s="182"/>
      <c r="H336" s="297"/>
      <c r="I336" s="150"/>
      <c r="J336" s="182"/>
      <c r="K336" s="23">
        <v>1</v>
      </c>
      <c r="L336" s="182"/>
      <c r="M336" s="172"/>
      <c r="N336" s="227"/>
      <c r="O336" s="227"/>
      <c r="P336" s="227"/>
      <c r="Q336" s="227"/>
      <c r="R336" s="227"/>
    </row>
    <row r="337" spans="1:18" x14ac:dyDescent="0.25">
      <c r="A337" s="492" t="s">
        <v>213</v>
      </c>
      <c r="B337" s="495" t="s">
        <v>214</v>
      </c>
      <c r="C337" s="498" t="s">
        <v>215</v>
      </c>
      <c r="D337" s="53" t="s">
        <v>27</v>
      </c>
      <c r="E337" s="34">
        <v>1</v>
      </c>
      <c r="F337" s="34"/>
      <c r="G337" s="34"/>
      <c r="H337" s="34"/>
      <c r="I337" s="34"/>
      <c r="J337" s="34">
        <f>SUM(J338:J342)</f>
        <v>2</v>
      </c>
      <c r="K337" s="34">
        <f>SUM(K338:K342)</f>
        <v>6</v>
      </c>
      <c r="L337" s="34"/>
      <c r="M337" s="34"/>
      <c r="N337" s="34"/>
      <c r="O337" s="34"/>
      <c r="P337" s="34"/>
      <c r="Q337" s="34"/>
      <c r="R337" s="34"/>
    </row>
    <row r="338" spans="1:18" x14ac:dyDescent="0.25">
      <c r="A338" s="493"/>
      <c r="B338" s="496"/>
      <c r="C338" s="499"/>
      <c r="D338" s="10" t="s">
        <v>28</v>
      </c>
      <c r="E338" s="36">
        <v>0</v>
      </c>
      <c r="F338" s="180"/>
      <c r="G338" s="180"/>
      <c r="H338" s="177"/>
      <c r="I338" s="148" t="s">
        <v>336</v>
      </c>
      <c r="J338" s="36">
        <v>0</v>
      </c>
      <c r="K338" s="17">
        <f>K343</f>
        <v>0</v>
      </c>
      <c r="L338" s="240"/>
      <c r="M338" s="502"/>
      <c r="N338" s="225"/>
      <c r="O338" s="225"/>
      <c r="P338" s="225"/>
      <c r="Q338" s="225"/>
      <c r="R338" s="225"/>
    </row>
    <row r="339" spans="1:18" x14ac:dyDescent="0.25">
      <c r="A339" s="493"/>
      <c r="B339" s="496"/>
      <c r="C339" s="499"/>
      <c r="D339" s="10" t="s">
        <v>33</v>
      </c>
      <c r="E339" s="36">
        <v>1</v>
      </c>
      <c r="F339" s="181"/>
      <c r="G339" s="181"/>
      <c r="H339" s="178"/>
      <c r="I339" s="149"/>
      <c r="J339" s="36">
        <v>2</v>
      </c>
      <c r="K339" s="17">
        <f t="shared" ref="K339:K342" si="11">K344</f>
        <v>6</v>
      </c>
      <c r="L339" s="241"/>
      <c r="M339" s="503"/>
      <c r="N339" s="226"/>
      <c r="O339" s="226"/>
      <c r="P339" s="226"/>
      <c r="Q339" s="226"/>
      <c r="R339" s="226"/>
    </row>
    <row r="340" spans="1:18" x14ac:dyDescent="0.25">
      <c r="A340" s="493"/>
      <c r="B340" s="496"/>
      <c r="C340" s="499"/>
      <c r="D340" s="10" t="s">
        <v>34</v>
      </c>
      <c r="E340" s="36">
        <v>0</v>
      </c>
      <c r="F340" s="181"/>
      <c r="G340" s="181"/>
      <c r="H340" s="178"/>
      <c r="I340" s="149"/>
      <c r="J340" s="36">
        <v>0</v>
      </c>
      <c r="K340" s="17">
        <f t="shared" si="11"/>
        <v>0</v>
      </c>
      <c r="L340" s="241"/>
      <c r="M340" s="503"/>
      <c r="N340" s="226"/>
      <c r="O340" s="226"/>
      <c r="P340" s="226"/>
      <c r="Q340" s="226"/>
      <c r="R340" s="226"/>
    </row>
    <row r="341" spans="1:18" x14ac:dyDescent="0.25">
      <c r="A341" s="493"/>
      <c r="B341" s="496"/>
      <c r="C341" s="499"/>
      <c r="D341" s="10" t="s">
        <v>35</v>
      </c>
      <c r="E341" s="36">
        <v>0</v>
      </c>
      <c r="F341" s="181"/>
      <c r="G341" s="181"/>
      <c r="H341" s="178"/>
      <c r="I341" s="149"/>
      <c r="J341" s="36">
        <v>0</v>
      </c>
      <c r="K341" s="17">
        <f t="shared" si="11"/>
        <v>0</v>
      </c>
      <c r="L341" s="241"/>
      <c r="M341" s="503"/>
      <c r="N341" s="226"/>
      <c r="O341" s="226"/>
      <c r="P341" s="226"/>
      <c r="Q341" s="226"/>
      <c r="R341" s="226"/>
    </row>
    <row r="342" spans="1:18" x14ac:dyDescent="0.25">
      <c r="A342" s="493"/>
      <c r="B342" s="496"/>
      <c r="C342" s="500"/>
      <c r="D342" s="10" t="s">
        <v>36</v>
      </c>
      <c r="E342" s="36">
        <v>0</v>
      </c>
      <c r="F342" s="181"/>
      <c r="G342" s="182"/>
      <c r="H342" s="179"/>
      <c r="I342" s="149"/>
      <c r="J342" s="36">
        <v>0</v>
      </c>
      <c r="K342" s="17">
        <f t="shared" si="11"/>
        <v>0</v>
      </c>
      <c r="L342" s="501"/>
      <c r="M342" s="504"/>
      <c r="N342" s="227"/>
      <c r="O342" s="227"/>
      <c r="P342" s="227"/>
      <c r="Q342" s="227"/>
      <c r="R342" s="227"/>
    </row>
    <row r="343" spans="1:18" x14ac:dyDescent="0.25">
      <c r="A343" s="493"/>
      <c r="B343" s="496"/>
      <c r="C343" s="488" t="s">
        <v>216</v>
      </c>
      <c r="D343" s="16" t="s">
        <v>28</v>
      </c>
      <c r="E343" s="23">
        <v>0</v>
      </c>
      <c r="F343" s="181"/>
      <c r="G343" s="148" t="s">
        <v>217</v>
      </c>
      <c r="H343" s="177" t="s">
        <v>218</v>
      </c>
      <c r="I343" s="149"/>
      <c r="J343" s="225"/>
      <c r="K343" s="17">
        <v>0</v>
      </c>
      <c r="L343" s="237"/>
      <c r="M343" s="324" t="s">
        <v>219</v>
      </c>
      <c r="N343" s="154"/>
      <c r="O343" s="154"/>
      <c r="P343" s="154"/>
      <c r="Q343" s="154"/>
      <c r="R343" s="154"/>
    </row>
    <row r="344" spans="1:18" x14ac:dyDescent="0.25">
      <c r="A344" s="493"/>
      <c r="B344" s="496"/>
      <c r="C344" s="489"/>
      <c r="D344" s="16" t="s">
        <v>33</v>
      </c>
      <c r="E344" s="23">
        <v>1</v>
      </c>
      <c r="F344" s="181"/>
      <c r="G344" s="149"/>
      <c r="H344" s="178"/>
      <c r="I344" s="149"/>
      <c r="J344" s="226"/>
      <c r="K344" s="17">
        <v>6</v>
      </c>
      <c r="L344" s="238"/>
      <c r="M344" s="325"/>
      <c r="N344" s="155"/>
      <c r="O344" s="155"/>
      <c r="P344" s="155"/>
      <c r="Q344" s="155"/>
      <c r="R344" s="155"/>
    </row>
    <row r="345" spans="1:18" x14ac:dyDescent="0.25">
      <c r="A345" s="493"/>
      <c r="B345" s="496"/>
      <c r="C345" s="489"/>
      <c r="D345" s="16" t="s">
        <v>34</v>
      </c>
      <c r="E345" s="23">
        <v>0</v>
      </c>
      <c r="F345" s="181"/>
      <c r="G345" s="149"/>
      <c r="H345" s="178"/>
      <c r="I345" s="149"/>
      <c r="J345" s="226"/>
      <c r="K345" s="17">
        <v>0</v>
      </c>
      <c r="L345" s="238"/>
      <c r="M345" s="325"/>
      <c r="N345" s="155"/>
      <c r="O345" s="155"/>
      <c r="P345" s="155"/>
      <c r="Q345" s="155"/>
      <c r="R345" s="155"/>
    </row>
    <row r="346" spans="1:18" x14ac:dyDescent="0.25">
      <c r="A346" s="493"/>
      <c r="B346" s="496"/>
      <c r="C346" s="489"/>
      <c r="D346" s="16" t="s">
        <v>35</v>
      </c>
      <c r="E346" s="23">
        <v>0</v>
      </c>
      <c r="F346" s="181"/>
      <c r="G346" s="149"/>
      <c r="H346" s="178"/>
      <c r="I346" s="149"/>
      <c r="J346" s="226"/>
      <c r="K346" s="17">
        <v>0</v>
      </c>
      <c r="L346" s="238"/>
      <c r="M346" s="325"/>
      <c r="N346" s="155"/>
      <c r="O346" s="155"/>
      <c r="P346" s="155"/>
      <c r="Q346" s="155"/>
      <c r="R346" s="155"/>
    </row>
    <row r="347" spans="1:18" x14ac:dyDescent="0.25">
      <c r="A347" s="494"/>
      <c r="B347" s="497"/>
      <c r="C347" s="490"/>
      <c r="D347" s="16" t="s">
        <v>36</v>
      </c>
      <c r="E347" s="23">
        <v>0</v>
      </c>
      <c r="F347" s="182"/>
      <c r="G347" s="150"/>
      <c r="H347" s="179"/>
      <c r="I347" s="150"/>
      <c r="J347" s="227"/>
      <c r="K347" s="17">
        <v>0</v>
      </c>
      <c r="L347" s="491"/>
      <c r="M347" s="326"/>
      <c r="N347" s="156"/>
      <c r="O347" s="156"/>
      <c r="P347" s="156"/>
      <c r="Q347" s="156"/>
      <c r="R347" s="156"/>
    </row>
    <row r="348" spans="1:18" x14ac:dyDescent="0.25">
      <c r="A348" s="378" t="s">
        <v>597</v>
      </c>
      <c r="B348" s="379"/>
      <c r="C348" s="379"/>
      <c r="D348" s="379"/>
      <c r="E348" s="379"/>
      <c r="F348" s="379"/>
      <c r="G348" s="379"/>
      <c r="H348" s="379"/>
      <c r="I348" s="379"/>
      <c r="J348" s="379"/>
      <c r="K348" s="379"/>
      <c r="L348" s="379"/>
      <c r="M348" s="379"/>
      <c r="N348" s="379"/>
      <c r="O348" s="379"/>
      <c r="P348" s="379"/>
      <c r="Q348" s="379"/>
      <c r="R348" s="380"/>
    </row>
    <row r="349" spans="1:18" x14ac:dyDescent="0.25">
      <c r="A349" s="186" t="s">
        <v>220</v>
      </c>
      <c r="B349" s="174" t="s">
        <v>221</v>
      </c>
      <c r="C349" s="164" t="s">
        <v>222</v>
      </c>
      <c r="D349" s="38" t="s">
        <v>27</v>
      </c>
      <c r="E349" s="54">
        <v>21</v>
      </c>
      <c r="F349" s="54"/>
      <c r="G349" s="54"/>
      <c r="H349" s="54"/>
      <c r="I349" s="54"/>
      <c r="J349" s="54">
        <f>SUM(J350:J354)</f>
        <v>61</v>
      </c>
      <c r="K349" s="54">
        <f t="shared" ref="K349:L349" si="12">SUM(K350:K354)</f>
        <v>621</v>
      </c>
      <c r="L349" s="54">
        <f t="shared" si="12"/>
        <v>621</v>
      </c>
      <c r="M349" s="54"/>
      <c r="N349" s="54"/>
      <c r="O349" s="54"/>
      <c r="P349" s="54"/>
      <c r="Q349" s="54"/>
      <c r="R349" s="54"/>
    </row>
    <row r="350" spans="1:18" ht="15.75" customHeight="1" x14ac:dyDescent="0.25">
      <c r="A350" s="187"/>
      <c r="B350" s="175"/>
      <c r="C350" s="165"/>
      <c r="D350" s="35" t="s">
        <v>28</v>
      </c>
      <c r="E350" s="36">
        <v>0</v>
      </c>
      <c r="F350" s="180"/>
      <c r="G350" s="180" t="s">
        <v>223</v>
      </c>
      <c r="H350" s="180" t="s">
        <v>224</v>
      </c>
      <c r="I350" s="148" t="s">
        <v>560</v>
      </c>
      <c r="J350" s="36">
        <v>0</v>
      </c>
      <c r="K350" s="36">
        <v>0</v>
      </c>
      <c r="L350" s="36">
        <v>0</v>
      </c>
      <c r="M350" s="170" t="s">
        <v>225</v>
      </c>
      <c r="N350" s="183"/>
      <c r="O350" s="183"/>
      <c r="P350" s="183"/>
      <c r="Q350" s="183"/>
      <c r="R350" s="183"/>
    </row>
    <row r="351" spans="1:18" ht="15.75" customHeight="1" x14ac:dyDescent="0.25">
      <c r="A351" s="187"/>
      <c r="B351" s="175"/>
      <c r="C351" s="165"/>
      <c r="D351" s="35" t="s">
        <v>33</v>
      </c>
      <c r="E351" s="36">
        <v>10</v>
      </c>
      <c r="F351" s="181"/>
      <c r="G351" s="181"/>
      <c r="H351" s="181"/>
      <c r="I351" s="149"/>
      <c r="J351" s="36">
        <v>30</v>
      </c>
      <c r="K351" s="36">
        <v>330</v>
      </c>
      <c r="L351" s="36">
        <v>330</v>
      </c>
      <c r="M351" s="171"/>
      <c r="N351" s="184"/>
      <c r="O351" s="184"/>
      <c r="P351" s="184"/>
      <c r="Q351" s="184"/>
      <c r="R351" s="184"/>
    </row>
    <row r="352" spans="1:18" ht="15.75" customHeight="1" x14ac:dyDescent="0.25">
      <c r="A352" s="187"/>
      <c r="B352" s="175"/>
      <c r="C352" s="165"/>
      <c r="D352" s="35" t="s">
        <v>34</v>
      </c>
      <c r="E352" s="36">
        <v>4</v>
      </c>
      <c r="F352" s="181"/>
      <c r="G352" s="181"/>
      <c r="H352" s="181"/>
      <c r="I352" s="149"/>
      <c r="J352" s="36">
        <v>5</v>
      </c>
      <c r="K352" s="36">
        <v>37</v>
      </c>
      <c r="L352" s="36">
        <v>37</v>
      </c>
      <c r="M352" s="171"/>
      <c r="N352" s="184"/>
      <c r="O352" s="184"/>
      <c r="P352" s="184"/>
      <c r="Q352" s="184"/>
      <c r="R352" s="184"/>
    </row>
    <row r="353" spans="1:18" ht="15.75" customHeight="1" x14ac:dyDescent="0.25">
      <c r="A353" s="187"/>
      <c r="B353" s="175"/>
      <c r="C353" s="165"/>
      <c r="D353" s="35" t="s">
        <v>35</v>
      </c>
      <c r="E353" s="36">
        <v>6</v>
      </c>
      <c r="F353" s="181"/>
      <c r="G353" s="181"/>
      <c r="H353" s="181"/>
      <c r="I353" s="149"/>
      <c r="J353" s="36">
        <v>25</v>
      </c>
      <c r="K353" s="36">
        <v>248</v>
      </c>
      <c r="L353" s="36">
        <v>248</v>
      </c>
      <c r="M353" s="171"/>
      <c r="N353" s="184"/>
      <c r="O353" s="184"/>
      <c r="P353" s="184"/>
      <c r="Q353" s="184"/>
      <c r="R353" s="184"/>
    </row>
    <row r="354" spans="1:18" ht="15.75" customHeight="1" x14ac:dyDescent="0.25">
      <c r="A354" s="188"/>
      <c r="B354" s="176"/>
      <c r="C354" s="166"/>
      <c r="D354" s="35" t="s">
        <v>36</v>
      </c>
      <c r="E354" s="36">
        <v>1</v>
      </c>
      <c r="F354" s="182"/>
      <c r="G354" s="182"/>
      <c r="H354" s="182"/>
      <c r="I354" s="150"/>
      <c r="J354" s="36">
        <v>1</v>
      </c>
      <c r="K354" s="36">
        <v>6</v>
      </c>
      <c r="L354" s="36">
        <v>6</v>
      </c>
      <c r="M354" s="172"/>
      <c r="N354" s="185"/>
      <c r="O354" s="185"/>
      <c r="P354" s="185"/>
      <c r="Q354" s="185"/>
      <c r="R354" s="185"/>
    </row>
    <row r="355" spans="1:18" x14ac:dyDescent="0.25">
      <c r="A355" s="186" t="s">
        <v>226</v>
      </c>
      <c r="B355" s="189" t="s">
        <v>227</v>
      </c>
      <c r="C355" s="167" t="s">
        <v>228</v>
      </c>
      <c r="D355" s="38" t="s">
        <v>27</v>
      </c>
      <c r="E355" s="34">
        <v>21</v>
      </c>
      <c r="F355" s="34"/>
      <c r="G355" s="34"/>
      <c r="H355" s="34"/>
      <c r="I355" s="34"/>
      <c r="J355" s="34">
        <f>SUM(J356:J360)</f>
        <v>41</v>
      </c>
      <c r="K355" s="34">
        <f t="shared" ref="K355:L355" si="13">SUM(K356:K360)</f>
        <v>246</v>
      </c>
      <c r="L355" s="34">
        <f t="shared" si="13"/>
        <v>246</v>
      </c>
      <c r="M355" s="34"/>
      <c r="N355" s="34"/>
      <c r="O355" s="34"/>
      <c r="P355" s="34"/>
      <c r="Q355" s="34"/>
      <c r="R355" s="34"/>
    </row>
    <row r="356" spans="1:18" ht="21" customHeight="1" x14ac:dyDescent="0.25">
      <c r="A356" s="187"/>
      <c r="B356" s="190"/>
      <c r="C356" s="168"/>
      <c r="D356" s="55" t="s">
        <v>28</v>
      </c>
      <c r="E356" s="36">
        <v>0</v>
      </c>
      <c r="F356" s="180"/>
      <c r="G356" s="148" t="s">
        <v>229</v>
      </c>
      <c r="H356" s="148" t="s">
        <v>224</v>
      </c>
      <c r="I356" s="148" t="s">
        <v>230</v>
      </c>
      <c r="J356" s="13">
        <v>0</v>
      </c>
      <c r="K356" s="13">
        <v>0</v>
      </c>
      <c r="L356" s="13">
        <v>0</v>
      </c>
      <c r="M356" s="148" t="s">
        <v>231</v>
      </c>
      <c r="N356" s="183"/>
      <c r="O356" s="183"/>
      <c r="P356" s="183"/>
      <c r="Q356" s="183"/>
      <c r="R356" s="183"/>
    </row>
    <row r="357" spans="1:18" ht="21" customHeight="1" x14ac:dyDescent="0.25">
      <c r="A357" s="187"/>
      <c r="B357" s="190"/>
      <c r="C357" s="168"/>
      <c r="D357" s="55" t="s">
        <v>33</v>
      </c>
      <c r="E357" s="36">
        <v>10</v>
      </c>
      <c r="F357" s="181"/>
      <c r="G357" s="149"/>
      <c r="H357" s="149"/>
      <c r="I357" s="149"/>
      <c r="J357" s="13">
        <v>20</v>
      </c>
      <c r="K357" s="13">
        <v>100</v>
      </c>
      <c r="L357" s="13">
        <v>100</v>
      </c>
      <c r="M357" s="149"/>
      <c r="N357" s="184"/>
      <c r="O357" s="184"/>
      <c r="P357" s="184"/>
      <c r="Q357" s="184"/>
      <c r="R357" s="184"/>
    </row>
    <row r="358" spans="1:18" ht="21" customHeight="1" x14ac:dyDescent="0.25">
      <c r="A358" s="187"/>
      <c r="B358" s="190"/>
      <c r="C358" s="168"/>
      <c r="D358" s="55" t="s">
        <v>34</v>
      </c>
      <c r="E358" s="36">
        <v>4</v>
      </c>
      <c r="F358" s="181"/>
      <c r="G358" s="149"/>
      <c r="H358" s="149"/>
      <c r="I358" s="149"/>
      <c r="J358" s="13">
        <v>5</v>
      </c>
      <c r="K358" s="13">
        <v>33</v>
      </c>
      <c r="L358" s="13">
        <v>33</v>
      </c>
      <c r="M358" s="149"/>
      <c r="N358" s="184"/>
      <c r="O358" s="184"/>
      <c r="P358" s="184"/>
      <c r="Q358" s="184"/>
      <c r="R358" s="184"/>
    </row>
    <row r="359" spans="1:18" ht="21" customHeight="1" x14ac:dyDescent="0.25">
      <c r="A359" s="187"/>
      <c r="B359" s="190"/>
      <c r="C359" s="168"/>
      <c r="D359" s="55" t="s">
        <v>35</v>
      </c>
      <c r="E359" s="36">
        <v>6</v>
      </c>
      <c r="F359" s="181"/>
      <c r="G359" s="149"/>
      <c r="H359" s="149"/>
      <c r="I359" s="149"/>
      <c r="J359" s="13">
        <v>15</v>
      </c>
      <c r="K359" s="13">
        <v>110</v>
      </c>
      <c r="L359" s="13">
        <v>110</v>
      </c>
      <c r="M359" s="149"/>
      <c r="N359" s="184"/>
      <c r="O359" s="184"/>
      <c r="P359" s="184"/>
      <c r="Q359" s="184"/>
      <c r="R359" s="184"/>
    </row>
    <row r="360" spans="1:18" ht="21" customHeight="1" x14ac:dyDescent="0.25">
      <c r="A360" s="188"/>
      <c r="B360" s="191"/>
      <c r="C360" s="169"/>
      <c r="D360" s="55" t="s">
        <v>36</v>
      </c>
      <c r="E360" s="36">
        <v>1</v>
      </c>
      <c r="F360" s="182"/>
      <c r="G360" s="150"/>
      <c r="H360" s="150"/>
      <c r="I360" s="150"/>
      <c r="J360" s="13">
        <v>1</v>
      </c>
      <c r="K360" s="13">
        <v>3</v>
      </c>
      <c r="L360" s="13">
        <v>3</v>
      </c>
      <c r="M360" s="150"/>
      <c r="N360" s="185"/>
      <c r="O360" s="185"/>
      <c r="P360" s="185"/>
      <c r="Q360" s="185"/>
      <c r="R360" s="185"/>
    </row>
    <row r="361" spans="1:18" x14ac:dyDescent="0.25">
      <c r="A361" s="186" t="s">
        <v>232</v>
      </c>
      <c r="B361" s="228" t="s">
        <v>233</v>
      </c>
      <c r="C361" s="228" t="s">
        <v>234</v>
      </c>
      <c r="D361" s="38" t="s">
        <v>27</v>
      </c>
      <c r="E361" s="34">
        <v>2</v>
      </c>
      <c r="F361" s="34"/>
      <c r="G361" s="34"/>
      <c r="H361" s="34"/>
      <c r="I361" s="34"/>
      <c r="J361" s="34">
        <f>SUM(J362:J366)</f>
        <v>7</v>
      </c>
      <c r="K361" s="34">
        <f t="shared" ref="K361:L361" si="14">SUM(K362:K366)</f>
        <v>28</v>
      </c>
      <c r="L361" s="34">
        <f t="shared" si="14"/>
        <v>28</v>
      </c>
      <c r="M361" s="34"/>
      <c r="N361" s="34"/>
      <c r="O361" s="34"/>
      <c r="P361" s="34"/>
      <c r="Q361" s="34"/>
      <c r="R361" s="34"/>
    </row>
    <row r="362" spans="1:18" x14ac:dyDescent="0.25">
      <c r="A362" s="187"/>
      <c r="B362" s="229"/>
      <c r="C362" s="229"/>
      <c r="D362" s="35" t="s">
        <v>28</v>
      </c>
      <c r="E362" s="36">
        <v>0</v>
      </c>
      <c r="F362" s="180"/>
      <c r="G362" s="148" t="s">
        <v>229</v>
      </c>
      <c r="H362" s="180" t="s">
        <v>224</v>
      </c>
      <c r="I362" s="148" t="s">
        <v>235</v>
      </c>
      <c r="J362" s="36">
        <v>0</v>
      </c>
      <c r="K362" s="36">
        <v>0</v>
      </c>
      <c r="L362" s="36">
        <v>0</v>
      </c>
      <c r="M362" s="183"/>
      <c r="N362" s="183"/>
      <c r="O362" s="183"/>
      <c r="P362" s="183"/>
      <c r="Q362" s="183"/>
      <c r="R362" s="183"/>
    </row>
    <row r="363" spans="1:18" x14ac:dyDescent="0.25">
      <c r="A363" s="187"/>
      <c r="B363" s="229"/>
      <c r="C363" s="229"/>
      <c r="D363" s="35" t="s">
        <v>33</v>
      </c>
      <c r="E363" s="36">
        <v>0</v>
      </c>
      <c r="F363" s="181"/>
      <c r="G363" s="149"/>
      <c r="H363" s="181"/>
      <c r="I363" s="149"/>
      <c r="J363" s="36">
        <v>0</v>
      </c>
      <c r="K363" s="36">
        <v>0</v>
      </c>
      <c r="L363" s="36">
        <v>0</v>
      </c>
      <c r="M363" s="184"/>
      <c r="N363" s="184"/>
      <c r="O363" s="184"/>
      <c r="P363" s="184"/>
      <c r="Q363" s="184"/>
      <c r="R363" s="184"/>
    </row>
    <row r="364" spans="1:18" x14ac:dyDescent="0.25">
      <c r="A364" s="187"/>
      <c r="B364" s="229"/>
      <c r="C364" s="229"/>
      <c r="D364" s="35" t="s">
        <v>34</v>
      </c>
      <c r="E364" s="36">
        <v>1</v>
      </c>
      <c r="F364" s="181"/>
      <c r="G364" s="149"/>
      <c r="H364" s="181"/>
      <c r="I364" s="149"/>
      <c r="J364" s="36">
        <v>2</v>
      </c>
      <c r="K364" s="36">
        <v>3</v>
      </c>
      <c r="L364" s="36">
        <v>3</v>
      </c>
      <c r="M364" s="184"/>
      <c r="N364" s="184"/>
      <c r="O364" s="184"/>
      <c r="P364" s="184"/>
      <c r="Q364" s="184"/>
      <c r="R364" s="184"/>
    </row>
    <row r="365" spans="1:18" x14ac:dyDescent="0.25">
      <c r="A365" s="187"/>
      <c r="B365" s="229"/>
      <c r="C365" s="229"/>
      <c r="D365" s="35" t="s">
        <v>35</v>
      </c>
      <c r="E365" s="36">
        <v>1</v>
      </c>
      <c r="F365" s="181"/>
      <c r="G365" s="149"/>
      <c r="H365" s="181"/>
      <c r="I365" s="149"/>
      <c r="J365" s="36">
        <v>5</v>
      </c>
      <c r="K365" s="36">
        <v>25</v>
      </c>
      <c r="L365" s="36">
        <v>25</v>
      </c>
      <c r="M365" s="184"/>
      <c r="N365" s="184"/>
      <c r="O365" s="184"/>
      <c r="P365" s="184"/>
      <c r="Q365" s="184"/>
      <c r="R365" s="184"/>
    </row>
    <row r="366" spans="1:18" x14ac:dyDescent="0.25">
      <c r="A366" s="188"/>
      <c r="B366" s="230"/>
      <c r="C366" s="230"/>
      <c r="D366" s="35" t="s">
        <v>36</v>
      </c>
      <c r="E366" s="36">
        <v>0</v>
      </c>
      <c r="F366" s="182"/>
      <c r="G366" s="150"/>
      <c r="H366" s="182"/>
      <c r="I366" s="150"/>
      <c r="J366" s="36">
        <v>0</v>
      </c>
      <c r="K366" s="36">
        <v>0</v>
      </c>
      <c r="L366" s="36">
        <v>0</v>
      </c>
      <c r="M366" s="185"/>
      <c r="N366" s="185"/>
      <c r="O366" s="185"/>
      <c r="P366" s="185"/>
      <c r="Q366" s="185"/>
      <c r="R366" s="185"/>
    </row>
    <row r="367" spans="1:18" x14ac:dyDescent="0.25">
      <c r="A367" s="378" t="s">
        <v>236</v>
      </c>
      <c r="B367" s="379"/>
      <c r="C367" s="379"/>
      <c r="D367" s="379"/>
      <c r="E367" s="379"/>
      <c r="F367" s="379"/>
      <c r="G367" s="379"/>
      <c r="H367" s="379"/>
      <c r="I367" s="379"/>
      <c r="J367" s="379"/>
      <c r="K367" s="379"/>
      <c r="L367" s="379"/>
      <c r="M367" s="379"/>
      <c r="N367" s="379"/>
      <c r="O367" s="379"/>
      <c r="P367" s="379"/>
      <c r="Q367" s="379"/>
      <c r="R367" s="380"/>
    </row>
    <row r="368" spans="1:18" x14ac:dyDescent="0.25">
      <c r="A368" s="186" t="s">
        <v>237</v>
      </c>
      <c r="B368" s="228" t="s">
        <v>238</v>
      </c>
      <c r="C368" s="482"/>
      <c r="D368" s="38" t="s">
        <v>27</v>
      </c>
      <c r="E368" s="34">
        <v>330</v>
      </c>
      <c r="F368" s="34"/>
      <c r="G368" s="34"/>
      <c r="H368" s="34"/>
      <c r="I368" s="34"/>
      <c r="J368" s="34"/>
      <c r="K368" s="34"/>
      <c r="L368" s="34"/>
      <c r="M368" s="34"/>
      <c r="N368" s="34"/>
      <c r="O368" s="34"/>
      <c r="P368" s="34"/>
      <c r="Q368" s="34"/>
      <c r="R368" s="34">
        <f>SUM(R369:R373)</f>
        <v>24000</v>
      </c>
    </row>
    <row r="369" spans="1:18" x14ac:dyDescent="0.25">
      <c r="A369" s="187"/>
      <c r="B369" s="229"/>
      <c r="C369" s="483"/>
      <c r="D369" s="55" t="s">
        <v>28</v>
      </c>
      <c r="E369" s="5">
        <v>210</v>
      </c>
      <c r="F369" s="183"/>
      <c r="G369" s="170" t="s">
        <v>239</v>
      </c>
      <c r="H369" s="183"/>
      <c r="I369" s="170" t="s">
        <v>142</v>
      </c>
      <c r="J369" s="183"/>
      <c r="K369" s="183"/>
      <c r="L369" s="183"/>
      <c r="M369" s="183"/>
      <c r="N369" s="183"/>
      <c r="O369" s="183"/>
      <c r="P369" s="183"/>
      <c r="Q369" s="183"/>
      <c r="R369" s="36">
        <v>9700</v>
      </c>
    </row>
    <row r="370" spans="1:18" x14ac:dyDescent="0.25">
      <c r="A370" s="187"/>
      <c r="B370" s="229"/>
      <c r="C370" s="483"/>
      <c r="D370" s="55" t="s">
        <v>33</v>
      </c>
      <c r="E370" s="5">
        <v>30</v>
      </c>
      <c r="F370" s="184"/>
      <c r="G370" s="171"/>
      <c r="H370" s="184"/>
      <c r="I370" s="171"/>
      <c r="J370" s="184"/>
      <c r="K370" s="184"/>
      <c r="L370" s="184"/>
      <c r="M370" s="184"/>
      <c r="N370" s="184"/>
      <c r="O370" s="184"/>
      <c r="P370" s="184"/>
      <c r="Q370" s="184"/>
      <c r="R370" s="36">
        <v>2400</v>
      </c>
    </row>
    <row r="371" spans="1:18" x14ac:dyDescent="0.25">
      <c r="A371" s="187"/>
      <c r="B371" s="229"/>
      <c r="C371" s="483"/>
      <c r="D371" s="55" t="s">
        <v>34</v>
      </c>
      <c r="E371" s="5">
        <v>35</v>
      </c>
      <c r="F371" s="184"/>
      <c r="G371" s="171"/>
      <c r="H371" s="184"/>
      <c r="I371" s="171"/>
      <c r="J371" s="184"/>
      <c r="K371" s="184"/>
      <c r="L371" s="184"/>
      <c r="M371" s="184"/>
      <c r="N371" s="184"/>
      <c r="O371" s="184"/>
      <c r="P371" s="184"/>
      <c r="Q371" s="184"/>
      <c r="R371" s="36">
        <v>7400</v>
      </c>
    </row>
    <row r="372" spans="1:18" x14ac:dyDescent="0.25">
      <c r="A372" s="187"/>
      <c r="B372" s="229"/>
      <c r="C372" s="483"/>
      <c r="D372" s="55" t="s">
        <v>35</v>
      </c>
      <c r="E372" s="5">
        <v>20</v>
      </c>
      <c r="F372" s="184"/>
      <c r="G372" s="171"/>
      <c r="H372" s="184"/>
      <c r="I372" s="171"/>
      <c r="J372" s="184"/>
      <c r="K372" s="184"/>
      <c r="L372" s="184"/>
      <c r="M372" s="184"/>
      <c r="N372" s="184"/>
      <c r="O372" s="184"/>
      <c r="P372" s="184"/>
      <c r="Q372" s="184"/>
      <c r="R372" s="36">
        <v>2000</v>
      </c>
    </row>
    <row r="373" spans="1:18" x14ac:dyDescent="0.25">
      <c r="A373" s="188"/>
      <c r="B373" s="230"/>
      <c r="C373" s="484"/>
      <c r="D373" s="55" t="s">
        <v>36</v>
      </c>
      <c r="E373" s="5">
        <v>35</v>
      </c>
      <c r="F373" s="185"/>
      <c r="G373" s="172"/>
      <c r="H373" s="185"/>
      <c r="I373" s="172"/>
      <c r="J373" s="185"/>
      <c r="K373" s="185"/>
      <c r="L373" s="185"/>
      <c r="M373" s="185"/>
      <c r="N373" s="185"/>
      <c r="O373" s="185"/>
      <c r="P373" s="185"/>
      <c r="Q373" s="185"/>
      <c r="R373" s="36">
        <v>2500</v>
      </c>
    </row>
    <row r="374" spans="1:18" x14ac:dyDescent="0.25">
      <c r="A374" s="186" t="s">
        <v>240</v>
      </c>
      <c r="B374" s="228" t="s">
        <v>241</v>
      </c>
      <c r="C374" s="482"/>
      <c r="D374" s="38" t="s">
        <v>27</v>
      </c>
      <c r="E374" s="58">
        <v>24</v>
      </c>
      <c r="F374" s="58"/>
      <c r="G374" s="58"/>
      <c r="H374" s="58"/>
      <c r="I374" s="58"/>
      <c r="J374" s="58"/>
      <c r="K374" s="58"/>
      <c r="L374" s="58"/>
      <c r="M374" s="58"/>
      <c r="N374" s="58"/>
      <c r="O374" s="58"/>
      <c r="P374" s="58"/>
      <c r="Q374" s="58"/>
      <c r="R374" s="58">
        <f>SUM(R375:R379)</f>
        <v>60</v>
      </c>
    </row>
    <row r="375" spans="1:18" x14ac:dyDescent="0.25">
      <c r="A375" s="187"/>
      <c r="B375" s="229"/>
      <c r="C375" s="483"/>
      <c r="D375" s="55" t="s">
        <v>28</v>
      </c>
      <c r="E375" s="5">
        <v>9</v>
      </c>
      <c r="F375" s="183"/>
      <c r="G375" s="170" t="s">
        <v>239</v>
      </c>
      <c r="H375" s="183"/>
      <c r="I375" s="170" t="s">
        <v>142</v>
      </c>
      <c r="J375" s="183"/>
      <c r="K375" s="183"/>
      <c r="L375" s="183"/>
      <c r="M375" s="183"/>
      <c r="N375" s="183"/>
      <c r="O375" s="183"/>
      <c r="P375" s="183"/>
      <c r="Q375" s="183"/>
      <c r="R375" s="36">
        <v>40</v>
      </c>
    </row>
    <row r="376" spans="1:18" x14ac:dyDescent="0.25">
      <c r="A376" s="187"/>
      <c r="B376" s="229"/>
      <c r="C376" s="483"/>
      <c r="D376" s="55" t="s">
        <v>33</v>
      </c>
      <c r="E376" s="5">
        <v>4</v>
      </c>
      <c r="F376" s="184"/>
      <c r="G376" s="171"/>
      <c r="H376" s="184"/>
      <c r="I376" s="171"/>
      <c r="J376" s="184"/>
      <c r="K376" s="184"/>
      <c r="L376" s="184"/>
      <c r="M376" s="184"/>
      <c r="N376" s="184"/>
      <c r="O376" s="184"/>
      <c r="P376" s="184"/>
      <c r="Q376" s="184"/>
      <c r="R376" s="36">
        <v>5</v>
      </c>
    </row>
    <row r="377" spans="1:18" x14ac:dyDescent="0.25">
      <c r="A377" s="187"/>
      <c r="B377" s="229"/>
      <c r="C377" s="483"/>
      <c r="D377" s="55" t="s">
        <v>34</v>
      </c>
      <c r="E377" s="5">
        <v>10</v>
      </c>
      <c r="F377" s="184"/>
      <c r="G377" s="171"/>
      <c r="H377" s="184"/>
      <c r="I377" s="171"/>
      <c r="J377" s="184"/>
      <c r="K377" s="184"/>
      <c r="L377" s="184"/>
      <c r="M377" s="184"/>
      <c r="N377" s="184"/>
      <c r="O377" s="184"/>
      <c r="P377" s="184"/>
      <c r="Q377" s="184"/>
      <c r="R377" s="36">
        <v>5</v>
      </c>
    </row>
    <row r="378" spans="1:18" x14ac:dyDescent="0.25">
      <c r="A378" s="187"/>
      <c r="B378" s="229"/>
      <c r="C378" s="483"/>
      <c r="D378" s="55" t="s">
        <v>35</v>
      </c>
      <c r="E378" s="5">
        <v>1</v>
      </c>
      <c r="F378" s="184"/>
      <c r="G378" s="171"/>
      <c r="H378" s="184"/>
      <c r="I378" s="171"/>
      <c r="J378" s="184"/>
      <c r="K378" s="184"/>
      <c r="L378" s="184"/>
      <c r="M378" s="184"/>
      <c r="N378" s="184"/>
      <c r="O378" s="184"/>
      <c r="P378" s="184"/>
      <c r="Q378" s="184"/>
      <c r="R378" s="36">
        <v>10</v>
      </c>
    </row>
    <row r="379" spans="1:18" x14ac:dyDescent="0.25">
      <c r="A379" s="188"/>
      <c r="B379" s="230"/>
      <c r="C379" s="484"/>
      <c r="D379" s="55" t="s">
        <v>36</v>
      </c>
      <c r="E379" s="5">
        <v>0</v>
      </c>
      <c r="F379" s="185"/>
      <c r="G379" s="172"/>
      <c r="H379" s="185"/>
      <c r="I379" s="172"/>
      <c r="J379" s="185"/>
      <c r="K379" s="185"/>
      <c r="L379" s="185"/>
      <c r="M379" s="185"/>
      <c r="N379" s="185"/>
      <c r="O379" s="185"/>
      <c r="P379" s="185"/>
      <c r="Q379" s="185"/>
      <c r="R379" s="36">
        <v>0</v>
      </c>
    </row>
    <row r="380" spans="1:18" x14ac:dyDescent="0.25">
      <c r="A380" s="186" t="s">
        <v>242</v>
      </c>
      <c r="B380" s="189" t="s">
        <v>243</v>
      </c>
      <c r="C380" s="482"/>
      <c r="D380" s="38" t="s">
        <v>27</v>
      </c>
      <c r="E380" s="34">
        <v>330</v>
      </c>
      <c r="F380" s="34"/>
      <c r="G380" s="34"/>
      <c r="H380" s="34"/>
      <c r="I380" s="34"/>
      <c r="J380" s="34">
        <f>J381+J382+J383+J384+J385</f>
        <v>8509</v>
      </c>
      <c r="K380" s="34">
        <f>SUM(K381:K385)</f>
        <v>330</v>
      </c>
      <c r="L380" s="34">
        <f>SUM(L381:L385)</f>
        <v>225</v>
      </c>
      <c r="M380" s="34"/>
      <c r="N380" s="34"/>
      <c r="O380" s="34"/>
      <c r="P380" s="34"/>
      <c r="Q380" s="34"/>
      <c r="R380" s="34"/>
    </row>
    <row r="381" spans="1:18" x14ac:dyDescent="0.25">
      <c r="A381" s="187"/>
      <c r="B381" s="190"/>
      <c r="C381" s="483"/>
      <c r="D381" s="55" t="s">
        <v>28</v>
      </c>
      <c r="E381" s="5">
        <v>210</v>
      </c>
      <c r="F381" s="183"/>
      <c r="G381" s="170"/>
      <c r="H381" s="183"/>
      <c r="I381" s="170" t="s">
        <v>142</v>
      </c>
      <c r="J381" s="5">
        <v>2309</v>
      </c>
      <c r="K381" s="5">
        <v>110</v>
      </c>
      <c r="L381" s="5">
        <v>75</v>
      </c>
      <c r="M381" s="170" t="s">
        <v>244</v>
      </c>
      <c r="N381" s="485"/>
      <c r="O381" s="183"/>
      <c r="P381" s="183"/>
      <c r="Q381" s="183"/>
      <c r="R381" s="148"/>
    </row>
    <row r="382" spans="1:18" x14ac:dyDescent="0.25">
      <c r="A382" s="187"/>
      <c r="B382" s="190"/>
      <c r="C382" s="483"/>
      <c r="D382" s="55" t="s">
        <v>33</v>
      </c>
      <c r="E382" s="5">
        <v>30</v>
      </c>
      <c r="F382" s="184"/>
      <c r="G382" s="171"/>
      <c r="H382" s="184"/>
      <c r="I382" s="171"/>
      <c r="J382" s="5">
        <v>400</v>
      </c>
      <c r="K382" s="5">
        <v>30</v>
      </c>
      <c r="L382" s="5">
        <v>20</v>
      </c>
      <c r="M382" s="171"/>
      <c r="N382" s="486"/>
      <c r="O382" s="184"/>
      <c r="P382" s="184"/>
      <c r="Q382" s="184"/>
      <c r="R382" s="149"/>
    </row>
    <row r="383" spans="1:18" x14ac:dyDescent="0.25">
      <c r="A383" s="187"/>
      <c r="B383" s="190"/>
      <c r="C383" s="483"/>
      <c r="D383" s="55" t="s">
        <v>34</v>
      </c>
      <c r="E383" s="5">
        <v>35</v>
      </c>
      <c r="F383" s="184"/>
      <c r="G383" s="171"/>
      <c r="H383" s="184"/>
      <c r="I383" s="171"/>
      <c r="J383" s="5">
        <v>300</v>
      </c>
      <c r="K383" s="5">
        <v>30</v>
      </c>
      <c r="L383" s="5">
        <v>15</v>
      </c>
      <c r="M383" s="171"/>
      <c r="N383" s="486"/>
      <c r="O383" s="184"/>
      <c r="P383" s="184"/>
      <c r="Q383" s="184"/>
      <c r="R383" s="149"/>
    </row>
    <row r="384" spans="1:18" x14ac:dyDescent="0.25">
      <c r="A384" s="187"/>
      <c r="B384" s="190"/>
      <c r="C384" s="483"/>
      <c r="D384" s="55" t="s">
        <v>35</v>
      </c>
      <c r="E384" s="5">
        <v>20</v>
      </c>
      <c r="F384" s="184"/>
      <c r="G384" s="171"/>
      <c r="H384" s="184"/>
      <c r="I384" s="171"/>
      <c r="J384" s="5">
        <v>500</v>
      </c>
      <c r="K384" s="5">
        <v>65</v>
      </c>
      <c r="L384" s="5">
        <v>45</v>
      </c>
      <c r="M384" s="171"/>
      <c r="N384" s="486"/>
      <c r="O384" s="184"/>
      <c r="P384" s="184"/>
      <c r="Q384" s="184"/>
      <c r="R384" s="149"/>
    </row>
    <row r="385" spans="1:18" x14ac:dyDescent="0.25">
      <c r="A385" s="188"/>
      <c r="B385" s="191"/>
      <c r="C385" s="484"/>
      <c r="D385" s="55" t="s">
        <v>36</v>
      </c>
      <c r="E385" s="5">
        <v>35</v>
      </c>
      <c r="F385" s="185"/>
      <c r="G385" s="172"/>
      <c r="H385" s="185"/>
      <c r="I385" s="172"/>
      <c r="J385" s="5">
        <v>5000</v>
      </c>
      <c r="K385" s="5">
        <v>95</v>
      </c>
      <c r="L385" s="5">
        <v>70</v>
      </c>
      <c r="M385" s="172"/>
      <c r="N385" s="487"/>
      <c r="O385" s="185"/>
      <c r="P385" s="185"/>
      <c r="Q385" s="185"/>
      <c r="R385" s="150"/>
    </row>
    <row r="386" spans="1:18" x14ac:dyDescent="0.25">
      <c r="A386" s="186" t="s">
        <v>245</v>
      </c>
      <c r="B386" s="189" t="s">
        <v>246</v>
      </c>
      <c r="C386" s="482"/>
      <c r="D386" s="38" t="s">
        <v>27</v>
      </c>
      <c r="E386" s="34">
        <v>18</v>
      </c>
      <c r="F386" s="34"/>
      <c r="G386" s="34"/>
      <c r="H386" s="34"/>
      <c r="I386" s="34"/>
      <c r="J386" s="34">
        <f>SUM(J387:J391)</f>
        <v>1618</v>
      </c>
      <c r="K386" s="34"/>
      <c r="L386" s="34"/>
      <c r="M386" s="34"/>
      <c r="N386" s="34"/>
      <c r="O386" s="34"/>
      <c r="P386" s="34"/>
      <c r="Q386" s="34"/>
      <c r="R386" s="34"/>
    </row>
    <row r="387" spans="1:18" x14ac:dyDescent="0.25">
      <c r="A387" s="187"/>
      <c r="B387" s="190"/>
      <c r="C387" s="483"/>
      <c r="D387" s="55" t="s">
        <v>28</v>
      </c>
      <c r="E387" s="5">
        <v>5</v>
      </c>
      <c r="F387" s="183"/>
      <c r="G387" s="170" t="s">
        <v>239</v>
      </c>
      <c r="H387" s="183"/>
      <c r="I387" s="170" t="s">
        <v>142</v>
      </c>
      <c r="J387" s="5">
        <v>1488</v>
      </c>
      <c r="K387" s="183"/>
      <c r="L387" s="183"/>
      <c r="M387" s="183"/>
      <c r="N387" s="183"/>
      <c r="O387" s="183"/>
      <c r="P387" s="183"/>
      <c r="Q387" s="183"/>
      <c r="R387" s="183"/>
    </row>
    <row r="388" spans="1:18" x14ac:dyDescent="0.25">
      <c r="A388" s="187"/>
      <c r="B388" s="190"/>
      <c r="C388" s="483"/>
      <c r="D388" s="55" t="s">
        <v>33</v>
      </c>
      <c r="E388" s="5">
        <v>5</v>
      </c>
      <c r="F388" s="184"/>
      <c r="G388" s="171"/>
      <c r="H388" s="184"/>
      <c r="I388" s="171"/>
      <c r="J388" s="5">
        <v>50</v>
      </c>
      <c r="K388" s="184"/>
      <c r="L388" s="184"/>
      <c r="M388" s="184"/>
      <c r="N388" s="184"/>
      <c r="O388" s="184"/>
      <c r="P388" s="184"/>
      <c r="Q388" s="184"/>
      <c r="R388" s="184"/>
    </row>
    <row r="389" spans="1:18" x14ac:dyDescent="0.25">
      <c r="A389" s="187"/>
      <c r="B389" s="190"/>
      <c r="C389" s="483"/>
      <c r="D389" s="55" t="s">
        <v>34</v>
      </c>
      <c r="E389" s="5">
        <v>3</v>
      </c>
      <c r="F389" s="184"/>
      <c r="G389" s="171"/>
      <c r="H389" s="184"/>
      <c r="I389" s="171"/>
      <c r="J389" s="5">
        <v>40</v>
      </c>
      <c r="K389" s="184"/>
      <c r="L389" s="184"/>
      <c r="M389" s="184"/>
      <c r="N389" s="184"/>
      <c r="O389" s="184"/>
      <c r="P389" s="184"/>
      <c r="Q389" s="184"/>
      <c r="R389" s="184"/>
    </row>
    <row r="390" spans="1:18" x14ac:dyDescent="0.25">
      <c r="A390" s="187"/>
      <c r="B390" s="190"/>
      <c r="C390" s="483"/>
      <c r="D390" s="55" t="s">
        <v>35</v>
      </c>
      <c r="E390" s="5">
        <v>2</v>
      </c>
      <c r="F390" s="184"/>
      <c r="G390" s="171"/>
      <c r="H390" s="184"/>
      <c r="I390" s="171"/>
      <c r="J390" s="5">
        <v>20</v>
      </c>
      <c r="K390" s="184"/>
      <c r="L390" s="184"/>
      <c r="M390" s="184"/>
      <c r="N390" s="184"/>
      <c r="O390" s="184"/>
      <c r="P390" s="184"/>
      <c r="Q390" s="184"/>
      <c r="R390" s="184"/>
    </row>
    <row r="391" spans="1:18" x14ac:dyDescent="0.25">
      <c r="A391" s="188"/>
      <c r="B391" s="191"/>
      <c r="C391" s="484"/>
      <c r="D391" s="55" t="s">
        <v>36</v>
      </c>
      <c r="E391" s="5">
        <v>3</v>
      </c>
      <c r="F391" s="185"/>
      <c r="G391" s="172"/>
      <c r="H391" s="185"/>
      <c r="I391" s="172"/>
      <c r="J391" s="5">
        <v>20</v>
      </c>
      <c r="K391" s="185"/>
      <c r="L391" s="185"/>
      <c r="M391" s="185"/>
      <c r="N391" s="185"/>
      <c r="O391" s="185"/>
      <c r="P391" s="185"/>
      <c r="Q391" s="185"/>
      <c r="R391" s="185"/>
    </row>
    <row r="392" spans="1:18" x14ac:dyDescent="0.25">
      <c r="A392" s="186" t="s">
        <v>247</v>
      </c>
      <c r="B392" s="189" t="s">
        <v>248</v>
      </c>
      <c r="C392" s="482"/>
      <c r="D392" s="38" t="s">
        <v>27</v>
      </c>
      <c r="E392" s="34">
        <v>43</v>
      </c>
      <c r="F392" s="34"/>
      <c r="G392" s="34"/>
      <c r="H392" s="34"/>
      <c r="I392" s="34"/>
      <c r="J392" s="34">
        <f>SUM(J393:J397)</f>
        <v>43</v>
      </c>
      <c r="K392" s="34"/>
      <c r="L392" s="34"/>
      <c r="M392" s="34"/>
      <c r="N392" s="34"/>
      <c r="O392" s="34"/>
      <c r="P392" s="34"/>
      <c r="Q392" s="34"/>
      <c r="R392" s="34"/>
    </row>
    <row r="393" spans="1:18" x14ac:dyDescent="0.25">
      <c r="A393" s="187"/>
      <c r="B393" s="190"/>
      <c r="C393" s="483"/>
      <c r="D393" s="55" t="s">
        <v>28</v>
      </c>
      <c r="E393" s="36">
        <v>4</v>
      </c>
      <c r="F393" s="180"/>
      <c r="G393" s="180" t="s">
        <v>249</v>
      </c>
      <c r="H393" s="180" t="s">
        <v>250</v>
      </c>
      <c r="I393" s="148" t="s">
        <v>561</v>
      </c>
      <c r="J393" s="36">
        <v>6</v>
      </c>
      <c r="K393" s="225"/>
      <c r="L393" s="225"/>
      <c r="M393" s="148" t="s">
        <v>244</v>
      </c>
      <c r="N393" s="183"/>
      <c r="O393" s="183"/>
      <c r="P393" s="183"/>
      <c r="Q393" s="183"/>
      <c r="R393" s="183"/>
    </row>
    <row r="394" spans="1:18" x14ac:dyDescent="0.25">
      <c r="A394" s="187"/>
      <c r="B394" s="190"/>
      <c r="C394" s="483"/>
      <c r="D394" s="55" t="s">
        <v>33</v>
      </c>
      <c r="E394" s="36">
        <v>14</v>
      </c>
      <c r="F394" s="181"/>
      <c r="G394" s="181"/>
      <c r="H394" s="181"/>
      <c r="I394" s="149"/>
      <c r="J394" s="36">
        <v>9</v>
      </c>
      <c r="K394" s="226"/>
      <c r="L394" s="226"/>
      <c r="M394" s="149"/>
      <c r="N394" s="184"/>
      <c r="O394" s="184"/>
      <c r="P394" s="184"/>
      <c r="Q394" s="184"/>
      <c r="R394" s="184"/>
    </row>
    <row r="395" spans="1:18" x14ac:dyDescent="0.25">
      <c r="A395" s="187"/>
      <c r="B395" s="190"/>
      <c r="C395" s="483"/>
      <c r="D395" s="55" t="s">
        <v>34</v>
      </c>
      <c r="E395" s="36">
        <v>11</v>
      </c>
      <c r="F395" s="181"/>
      <c r="G395" s="181"/>
      <c r="H395" s="181"/>
      <c r="I395" s="149"/>
      <c r="J395" s="36">
        <v>11</v>
      </c>
      <c r="K395" s="226"/>
      <c r="L395" s="226"/>
      <c r="M395" s="149"/>
      <c r="N395" s="184"/>
      <c r="O395" s="184"/>
      <c r="P395" s="184"/>
      <c r="Q395" s="184"/>
      <c r="R395" s="184"/>
    </row>
    <row r="396" spans="1:18" x14ac:dyDescent="0.25">
      <c r="A396" s="187"/>
      <c r="B396" s="190"/>
      <c r="C396" s="483"/>
      <c r="D396" s="55" t="s">
        <v>35</v>
      </c>
      <c r="E396" s="36">
        <v>9</v>
      </c>
      <c r="F396" s="181"/>
      <c r="G396" s="181"/>
      <c r="H396" s="181"/>
      <c r="I396" s="149"/>
      <c r="J396" s="36">
        <v>12</v>
      </c>
      <c r="K396" s="226"/>
      <c r="L396" s="226"/>
      <c r="M396" s="149"/>
      <c r="N396" s="184"/>
      <c r="O396" s="184"/>
      <c r="P396" s="184"/>
      <c r="Q396" s="184"/>
      <c r="R396" s="184"/>
    </row>
    <row r="397" spans="1:18" x14ac:dyDescent="0.25">
      <c r="A397" s="188"/>
      <c r="B397" s="191"/>
      <c r="C397" s="484"/>
      <c r="D397" s="55" t="s">
        <v>36</v>
      </c>
      <c r="E397" s="36">
        <v>5</v>
      </c>
      <c r="F397" s="182"/>
      <c r="G397" s="182"/>
      <c r="H397" s="182"/>
      <c r="I397" s="150"/>
      <c r="J397" s="36">
        <v>5</v>
      </c>
      <c r="K397" s="227"/>
      <c r="L397" s="227"/>
      <c r="M397" s="150"/>
      <c r="N397" s="185"/>
      <c r="O397" s="185"/>
      <c r="P397" s="185"/>
      <c r="Q397" s="185"/>
      <c r="R397" s="185"/>
    </row>
    <row r="398" spans="1:18" x14ac:dyDescent="0.25">
      <c r="A398" s="186" t="s">
        <v>251</v>
      </c>
      <c r="B398" s="189" t="s">
        <v>252</v>
      </c>
      <c r="C398" s="228" t="s">
        <v>253</v>
      </c>
      <c r="D398" s="38" t="s">
        <v>27</v>
      </c>
      <c r="E398" s="34">
        <v>9</v>
      </c>
      <c r="F398" s="34"/>
      <c r="G398" s="34"/>
      <c r="H398" s="34"/>
      <c r="I398" s="34"/>
      <c r="J398" s="34">
        <f>SUM(J399:J403)</f>
        <v>19</v>
      </c>
      <c r="K398" s="34"/>
      <c r="L398" s="34"/>
      <c r="M398" s="34"/>
      <c r="N398" s="34"/>
      <c r="O398" s="34">
        <f>SUM(O399:O403)</f>
        <v>12</v>
      </c>
      <c r="P398" s="34">
        <f t="shared" ref="P398:Q398" si="15">SUM(P399:P403)</f>
        <v>6</v>
      </c>
      <c r="Q398" s="34">
        <f t="shared" si="15"/>
        <v>24</v>
      </c>
      <c r="R398" s="34"/>
    </row>
    <row r="399" spans="1:18" x14ac:dyDescent="0.25">
      <c r="A399" s="187"/>
      <c r="B399" s="190"/>
      <c r="C399" s="229"/>
      <c r="D399" s="55" t="s">
        <v>28</v>
      </c>
      <c r="E399" s="36">
        <v>2</v>
      </c>
      <c r="F399" s="180"/>
      <c r="G399" s="148" t="s">
        <v>254</v>
      </c>
      <c r="H399" s="180"/>
      <c r="I399" s="148" t="s">
        <v>142</v>
      </c>
      <c r="J399" s="36">
        <v>6</v>
      </c>
      <c r="K399" s="225"/>
      <c r="L399" s="225"/>
      <c r="M399" s="180"/>
      <c r="N399" s="148" t="s">
        <v>255</v>
      </c>
      <c r="O399" s="36">
        <v>4</v>
      </c>
      <c r="P399" s="36">
        <v>2</v>
      </c>
      <c r="Q399" s="36">
        <v>8</v>
      </c>
      <c r="R399" s="180"/>
    </row>
    <row r="400" spans="1:18" x14ac:dyDescent="0.25">
      <c r="A400" s="187"/>
      <c r="B400" s="190"/>
      <c r="C400" s="229"/>
      <c r="D400" s="55" t="s">
        <v>33</v>
      </c>
      <c r="E400" s="36">
        <v>4</v>
      </c>
      <c r="F400" s="181"/>
      <c r="G400" s="149"/>
      <c r="H400" s="181"/>
      <c r="I400" s="149"/>
      <c r="J400" s="36">
        <v>12</v>
      </c>
      <c r="K400" s="226"/>
      <c r="L400" s="226"/>
      <c r="M400" s="181"/>
      <c r="N400" s="149"/>
      <c r="O400" s="36">
        <v>8</v>
      </c>
      <c r="P400" s="36">
        <v>4</v>
      </c>
      <c r="Q400" s="36">
        <v>16</v>
      </c>
      <c r="R400" s="181"/>
    </row>
    <row r="401" spans="1:18" x14ac:dyDescent="0.25">
      <c r="A401" s="187"/>
      <c r="B401" s="190"/>
      <c r="C401" s="229"/>
      <c r="D401" s="55" t="s">
        <v>34</v>
      </c>
      <c r="E401" s="36">
        <v>1</v>
      </c>
      <c r="F401" s="181"/>
      <c r="G401" s="149"/>
      <c r="H401" s="181"/>
      <c r="I401" s="149"/>
      <c r="J401" s="36">
        <v>1</v>
      </c>
      <c r="K401" s="226"/>
      <c r="L401" s="226"/>
      <c r="M401" s="181"/>
      <c r="N401" s="149"/>
      <c r="O401" s="36">
        <v>0</v>
      </c>
      <c r="P401" s="36">
        <v>0</v>
      </c>
      <c r="Q401" s="36">
        <v>0</v>
      </c>
      <c r="R401" s="181"/>
    </row>
    <row r="402" spans="1:18" x14ac:dyDescent="0.25">
      <c r="A402" s="187"/>
      <c r="B402" s="190"/>
      <c r="C402" s="229"/>
      <c r="D402" s="55" t="s">
        <v>35</v>
      </c>
      <c r="E402" s="36">
        <v>1</v>
      </c>
      <c r="F402" s="181"/>
      <c r="G402" s="149"/>
      <c r="H402" s="181"/>
      <c r="I402" s="149"/>
      <c r="J402" s="36">
        <v>0</v>
      </c>
      <c r="K402" s="226"/>
      <c r="L402" s="226"/>
      <c r="M402" s="181"/>
      <c r="N402" s="149"/>
      <c r="O402" s="117">
        <v>0</v>
      </c>
      <c r="P402" s="36">
        <v>0</v>
      </c>
      <c r="Q402" s="36">
        <v>0</v>
      </c>
      <c r="R402" s="181"/>
    </row>
    <row r="403" spans="1:18" x14ac:dyDescent="0.25">
      <c r="A403" s="188"/>
      <c r="B403" s="191"/>
      <c r="C403" s="230"/>
      <c r="D403" s="55" t="s">
        <v>36</v>
      </c>
      <c r="E403" s="36">
        <v>1</v>
      </c>
      <c r="F403" s="182"/>
      <c r="G403" s="150"/>
      <c r="H403" s="182"/>
      <c r="I403" s="150"/>
      <c r="J403" s="36">
        <v>0</v>
      </c>
      <c r="K403" s="227"/>
      <c r="L403" s="227"/>
      <c r="M403" s="182"/>
      <c r="N403" s="150"/>
      <c r="O403" s="36">
        <v>0</v>
      </c>
      <c r="P403" s="36">
        <v>0</v>
      </c>
      <c r="Q403" s="36">
        <v>0</v>
      </c>
      <c r="R403" s="182"/>
    </row>
    <row r="404" spans="1:18" x14ac:dyDescent="0.25">
      <c r="A404" s="186" t="s">
        <v>256</v>
      </c>
      <c r="B404" s="228" t="s">
        <v>257</v>
      </c>
      <c r="C404" s="164" t="s">
        <v>258</v>
      </c>
      <c r="D404" s="38" t="s">
        <v>27</v>
      </c>
      <c r="E404" s="34">
        <v>108</v>
      </c>
      <c r="F404" s="34"/>
      <c r="G404" s="34"/>
      <c r="H404" s="34"/>
      <c r="I404" s="34"/>
      <c r="J404" s="34">
        <v>75</v>
      </c>
      <c r="K404" s="34">
        <v>6</v>
      </c>
      <c r="L404" s="34">
        <v>6</v>
      </c>
      <c r="M404" s="34"/>
      <c r="N404" s="34"/>
      <c r="O404" s="34"/>
      <c r="P404" s="34"/>
      <c r="Q404" s="34"/>
      <c r="R404" s="34"/>
    </row>
    <row r="405" spans="1:18" ht="20.100000000000001" customHeight="1" x14ac:dyDescent="0.25">
      <c r="A405" s="187"/>
      <c r="B405" s="229"/>
      <c r="C405" s="165"/>
      <c r="D405" s="55" t="s">
        <v>28</v>
      </c>
      <c r="E405" s="5">
        <v>70</v>
      </c>
      <c r="F405" s="183"/>
      <c r="G405" s="183" t="s">
        <v>259</v>
      </c>
      <c r="H405" s="170" t="s">
        <v>260</v>
      </c>
      <c r="I405" s="170" t="s">
        <v>142</v>
      </c>
      <c r="J405" s="36">
        <v>50</v>
      </c>
      <c r="K405" s="36">
        <v>5</v>
      </c>
      <c r="L405" s="36">
        <v>5</v>
      </c>
      <c r="M405" s="170" t="s">
        <v>261</v>
      </c>
      <c r="N405" s="183"/>
      <c r="O405" s="183"/>
      <c r="P405" s="183"/>
      <c r="Q405" s="183"/>
      <c r="R405" s="183"/>
    </row>
    <row r="406" spans="1:18" x14ac:dyDescent="0.25">
      <c r="A406" s="187"/>
      <c r="B406" s="229"/>
      <c r="C406" s="165"/>
      <c r="D406" s="55" t="s">
        <v>33</v>
      </c>
      <c r="E406" s="5">
        <v>10</v>
      </c>
      <c r="F406" s="184"/>
      <c r="G406" s="184"/>
      <c r="H406" s="171"/>
      <c r="I406" s="171"/>
      <c r="J406" s="36">
        <v>5</v>
      </c>
      <c r="K406" s="36">
        <v>0</v>
      </c>
      <c r="L406" s="36">
        <v>0</v>
      </c>
      <c r="M406" s="171"/>
      <c r="N406" s="184"/>
      <c r="O406" s="184"/>
      <c r="P406" s="184"/>
      <c r="Q406" s="184"/>
      <c r="R406" s="184"/>
    </row>
    <row r="407" spans="1:18" x14ac:dyDescent="0.25">
      <c r="A407" s="187"/>
      <c r="B407" s="229"/>
      <c r="C407" s="165"/>
      <c r="D407" s="55" t="s">
        <v>34</v>
      </c>
      <c r="E407" s="5">
        <v>5</v>
      </c>
      <c r="F407" s="184"/>
      <c r="G407" s="184"/>
      <c r="H407" s="171"/>
      <c r="I407" s="171"/>
      <c r="J407" s="36">
        <v>5</v>
      </c>
      <c r="K407" s="36">
        <v>0</v>
      </c>
      <c r="L407" s="36">
        <v>0</v>
      </c>
      <c r="M407" s="171"/>
      <c r="N407" s="184"/>
      <c r="O407" s="184"/>
      <c r="P407" s="184"/>
      <c r="Q407" s="184"/>
      <c r="R407" s="184"/>
    </row>
    <row r="408" spans="1:18" x14ac:dyDescent="0.25">
      <c r="A408" s="187"/>
      <c r="B408" s="229"/>
      <c r="C408" s="165"/>
      <c r="D408" s="55" t="s">
        <v>35</v>
      </c>
      <c r="E408" s="5">
        <v>3</v>
      </c>
      <c r="F408" s="184"/>
      <c r="G408" s="184"/>
      <c r="H408" s="171"/>
      <c r="I408" s="171"/>
      <c r="J408" s="36">
        <v>5</v>
      </c>
      <c r="K408" s="36">
        <v>0</v>
      </c>
      <c r="L408" s="36">
        <v>0</v>
      </c>
      <c r="M408" s="171"/>
      <c r="N408" s="184"/>
      <c r="O408" s="184"/>
      <c r="P408" s="184"/>
      <c r="Q408" s="184"/>
      <c r="R408" s="184"/>
    </row>
    <row r="409" spans="1:18" x14ac:dyDescent="0.25">
      <c r="A409" s="188"/>
      <c r="B409" s="230"/>
      <c r="C409" s="166"/>
      <c r="D409" s="55" t="s">
        <v>36</v>
      </c>
      <c r="E409" s="5">
        <v>20</v>
      </c>
      <c r="F409" s="185"/>
      <c r="G409" s="185"/>
      <c r="H409" s="172"/>
      <c r="I409" s="172"/>
      <c r="J409" s="36">
        <v>10</v>
      </c>
      <c r="K409" s="36">
        <v>1</v>
      </c>
      <c r="L409" s="36">
        <v>1</v>
      </c>
      <c r="M409" s="172"/>
      <c r="N409" s="185"/>
      <c r="O409" s="185"/>
      <c r="P409" s="185"/>
      <c r="Q409" s="185"/>
      <c r="R409" s="185"/>
    </row>
    <row r="410" spans="1:18" x14ac:dyDescent="0.25">
      <c r="A410" s="186" t="s">
        <v>262</v>
      </c>
      <c r="B410" s="189" t="s">
        <v>263</v>
      </c>
      <c r="C410" s="164" t="s">
        <v>562</v>
      </c>
      <c r="D410" s="38" t="s">
        <v>27</v>
      </c>
      <c r="E410" s="34">
        <v>21</v>
      </c>
      <c r="F410" s="34"/>
      <c r="G410" s="34"/>
      <c r="H410" s="34"/>
      <c r="I410" s="34"/>
      <c r="J410" s="34">
        <f>SUM(J411:J415)</f>
        <v>28</v>
      </c>
      <c r="K410" s="34">
        <f>SUM(K411:K415)</f>
        <v>1</v>
      </c>
      <c r="L410" s="34"/>
      <c r="M410" s="34"/>
      <c r="N410" s="34"/>
      <c r="O410" s="34">
        <f>SUM(O411:O415)</f>
        <v>5</v>
      </c>
      <c r="P410" s="34">
        <f t="shared" ref="P410:Q410" si="16">SUM(P411:P415)</f>
        <v>5</v>
      </c>
      <c r="Q410" s="34">
        <f t="shared" si="16"/>
        <v>10</v>
      </c>
      <c r="R410" s="39"/>
    </row>
    <row r="411" spans="1:18" x14ac:dyDescent="0.25">
      <c r="A411" s="187"/>
      <c r="B411" s="190"/>
      <c r="C411" s="165"/>
      <c r="D411" s="55" t="s">
        <v>28</v>
      </c>
      <c r="E411" s="36">
        <v>19</v>
      </c>
      <c r="F411" s="180"/>
      <c r="G411" s="180" t="s">
        <v>259</v>
      </c>
      <c r="H411" s="180" t="s">
        <v>264</v>
      </c>
      <c r="I411" s="148" t="s">
        <v>142</v>
      </c>
      <c r="J411" s="5">
        <v>20</v>
      </c>
      <c r="K411" s="5">
        <v>1</v>
      </c>
      <c r="L411" s="183"/>
      <c r="M411" s="170" t="s">
        <v>265</v>
      </c>
      <c r="N411" s="170" t="s">
        <v>266</v>
      </c>
      <c r="O411" s="5">
        <v>3</v>
      </c>
      <c r="P411" s="5">
        <v>3</v>
      </c>
      <c r="Q411" s="4">
        <v>6</v>
      </c>
      <c r="R411" s="195"/>
    </row>
    <row r="412" spans="1:18" x14ac:dyDescent="0.25">
      <c r="A412" s="187"/>
      <c r="B412" s="190"/>
      <c r="C412" s="165"/>
      <c r="D412" s="55" t="s">
        <v>33</v>
      </c>
      <c r="E412" s="36">
        <v>1</v>
      </c>
      <c r="F412" s="181"/>
      <c r="G412" s="181"/>
      <c r="H412" s="181"/>
      <c r="I412" s="149"/>
      <c r="J412" s="5">
        <v>4</v>
      </c>
      <c r="K412" s="5">
        <v>0</v>
      </c>
      <c r="L412" s="184"/>
      <c r="M412" s="171"/>
      <c r="N412" s="171"/>
      <c r="O412" s="5">
        <v>1</v>
      </c>
      <c r="P412" s="5">
        <v>1</v>
      </c>
      <c r="Q412" s="4">
        <v>2</v>
      </c>
      <c r="R412" s="196"/>
    </row>
    <row r="413" spans="1:18" x14ac:dyDescent="0.25">
      <c r="A413" s="187"/>
      <c r="B413" s="190"/>
      <c r="C413" s="165"/>
      <c r="D413" s="55" t="s">
        <v>34</v>
      </c>
      <c r="E413" s="36">
        <v>0</v>
      </c>
      <c r="F413" s="181"/>
      <c r="G413" s="181"/>
      <c r="H413" s="181"/>
      <c r="I413" s="149"/>
      <c r="J413" s="5">
        <v>0</v>
      </c>
      <c r="K413" s="5">
        <v>0</v>
      </c>
      <c r="L413" s="184"/>
      <c r="M413" s="171"/>
      <c r="N413" s="171"/>
      <c r="O413" s="5">
        <v>0</v>
      </c>
      <c r="P413" s="5">
        <v>0</v>
      </c>
      <c r="Q413" s="4">
        <v>0</v>
      </c>
      <c r="R413" s="196"/>
    </row>
    <row r="414" spans="1:18" x14ac:dyDescent="0.25">
      <c r="A414" s="187"/>
      <c r="B414" s="190"/>
      <c r="C414" s="165"/>
      <c r="D414" s="55" t="s">
        <v>35</v>
      </c>
      <c r="E414" s="36">
        <v>1</v>
      </c>
      <c r="F414" s="181"/>
      <c r="G414" s="181"/>
      <c r="H414" s="181"/>
      <c r="I414" s="149"/>
      <c r="J414" s="5">
        <v>4</v>
      </c>
      <c r="K414" s="5">
        <v>0</v>
      </c>
      <c r="L414" s="184"/>
      <c r="M414" s="171"/>
      <c r="N414" s="171"/>
      <c r="O414" s="5">
        <v>1</v>
      </c>
      <c r="P414" s="5">
        <v>1</v>
      </c>
      <c r="Q414" s="4">
        <v>2</v>
      </c>
      <c r="R414" s="196"/>
    </row>
    <row r="415" spans="1:18" x14ac:dyDescent="0.25">
      <c r="A415" s="188"/>
      <c r="B415" s="191"/>
      <c r="C415" s="166"/>
      <c r="D415" s="55" t="s">
        <v>36</v>
      </c>
      <c r="E415" s="36">
        <v>0</v>
      </c>
      <c r="F415" s="182"/>
      <c r="G415" s="182"/>
      <c r="H415" s="182"/>
      <c r="I415" s="150"/>
      <c r="J415" s="5">
        <v>0</v>
      </c>
      <c r="K415" s="5">
        <v>0</v>
      </c>
      <c r="L415" s="185"/>
      <c r="M415" s="172"/>
      <c r="N415" s="172"/>
      <c r="O415" s="5">
        <v>0</v>
      </c>
      <c r="P415" s="5">
        <v>0</v>
      </c>
      <c r="Q415" s="4">
        <v>0</v>
      </c>
      <c r="R415" s="197"/>
    </row>
    <row r="416" spans="1:18" x14ac:dyDescent="0.25">
      <c r="A416" s="186" t="s">
        <v>267</v>
      </c>
      <c r="B416" s="189" t="s">
        <v>268</v>
      </c>
      <c r="C416" s="478"/>
      <c r="D416" s="38" t="s">
        <v>27</v>
      </c>
      <c r="E416" s="34">
        <v>5</v>
      </c>
      <c r="F416" s="39"/>
      <c r="G416" s="34"/>
      <c r="H416" s="34"/>
      <c r="I416" s="34"/>
      <c r="J416" s="34">
        <f>SUM(J417:J421)</f>
        <v>5</v>
      </c>
      <c r="K416" s="34"/>
      <c r="L416" s="34"/>
      <c r="M416" s="34"/>
      <c r="N416" s="34"/>
      <c r="O416" s="34"/>
      <c r="P416" s="34"/>
      <c r="Q416" s="34"/>
      <c r="R416" s="33"/>
    </row>
    <row r="417" spans="1:18" x14ac:dyDescent="0.25">
      <c r="A417" s="187"/>
      <c r="B417" s="190"/>
      <c r="C417" s="479"/>
      <c r="D417" s="55" t="s">
        <v>28</v>
      </c>
      <c r="E417" s="4">
        <v>1</v>
      </c>
      <c r="F417" s="195"/>
      <c r="G417" s="387" t="s">
        <v>269</v>
      </c>
      <c r="H417" s="183"/>
      <c r="I417" s="170" t="s">
        <v>142</v>
      </c>
      <c r="J417" s="36">
        <v>1</v>
      </c>
      <c r="K417" s="183"/>
      <c r="L417" s="183"/>
      <c r="M417" s="183"/>
      <c r="N417" s="183"/>
      <c r="O417" s="183"/>
      <c r="P417" s="183"/>
      <c r="Q417" s="183"/>
      <c r="R417" s="183"/>
    </row>
    <row r="418" spans="1:18" x14ac:dyDescent="0.25">
      <c r="A418" s="187"/>
      <c r="B418" s="190"/>
      <c r="C418" s="479"/>
      <c r="D418" s="55" t="s">
        <v>33</v>
      </c>
      <c r="E418" s="4">
        <v>1</v>
      </c>
      <c r="F418" s="196"/>
      <c r="G418" s="388"/>
      <c r="H418" s="184"/>
      <c r="I418" s="171"/>
      <c r="J418" s="36">
        <v>1</v>
      </c>
      <c r="K418" s="184"/>
      <c r="L418" s="184"/>
      <c r="M418" s="184"/>
      <c r="N418" s="184"/>
      <c r="O418" s="184"/>
      <c r="P418" s="184"/>
      <c r="Q418" s="184"/>
      <c r="R418" s="184"/>
    </row>
    <row r="419" spans="1:18" x14ac:dyDescent="0.25">
      <c r="A419" s="187"/>
      <c r="B419" s="190"/>
      <c r="C419" s="479"/>
      <c r="D419" s="55" t="s">
        <v>34</v>
      </c>
      <c r="E419" s="4">
        <v>1</v>
      </c>
      <c r="F419" s="196"/>
      <c r="G419" s="388"/>
      <c r="H419" s="184"/>
      <c r="I419" s="171"/>
      <c r="J419" s="36">
        <v>1</v>
      </c>
      <c r="K419" s="184"/>
      <c r="L419" s="184"/>
      <c r="M419" s="184"/>
      <c r="N419" s="184"/>
      <c r="O419" s="184"/>
      <c r="P419" s="184"/>
      <c r="Q419" s="184"/>
      <c r="R419" s="184"/>
    </row>
    <row r="420" spans="1:18" x14ac:dyDescent="0.25">
      <c r="A420" s="187"/>
      <c r="B420" s="190"/>
      <c r="C420" s="479"/>
      <c r="D420" s="55" t="s">
        <v>35</v>
      </c>
      <c r="E420" s="4">
        <v>1</v>
      </c>
      <c r="F420" s="196"/>
      <c r="G420" s="388"/>
      <c r="H420" s="184"/>
      <c r="I420" s="171"/>
      <c r="J420" s="36">
        <v>1</v>
      </c>
      <c r="K420" s="184"/>
      <c r="L420" s="184"/>
      <c r="M420" s="184"/>
      <c r="N420" s="184"/>
      <c r="O420" s="184"/>
      <c r="P420" s="184"/>
      <c r="Q420" s="184"/>
      <c r="R420" s="184"/>
    </row>
    <row r="421" spans="1:18" x14ac:dyDescent="0.25">
      <c r="A421" s="188"/>
      <c r="B421" s="191"/>
      <c r="C421" s="480"/>
      <c r="D421" s="55" t="s">
        <v>36</v>
      </c>
      <c r="E421" s="4">
        <v>1</v>
      </c>
      <c r="F421" s="481"/>
      <c r="G421" s="389"/>
      <c r="H421" s="185"/>
      <c r="I421" s="172"/>
      <c r="J421" s="36">
        <v>1</v>
      </c>
      <c r="K421" s="185"/>
      <c r="L421" s="185"/>
      <c r="M421" s="185"/>
      <c r="N421" s="185"/>
      <c r="O421" s="185"/>
      <c r="P421" s="185"/>
      <c r="Q421" s="185"/>
      <c r="R421" s="185"/>
    </row>
    <row r="422" spans="1:18" x14ac:dyDescent="0.25">
      <c r="A422" s="378" t="s">
        <v>270</v>
      </c>
      <c r="B422" s="379"/>
      <c r="C422" s="379"/>
      <c r="D422" s="379"/>
      <c r="E422" s="379"/>
      <c r="F422" s="379"/>
      <c r="G422" s="379"/>
      <c r="H422" s="379"/>
      <c r="I422" s="379"/>
      <c r="J422" s="379"/>
      <c r="K422" s="379"/>
      <c r="L422" s="379"/>
      <c r="M422" s="379"/>
      <c r="N422" s="379"/>
      <c r="O422" s="379"/>
      <c r="P422" s="379"/>
      <c r="Q422" s="379"/>
      <c r="R422" s="380"/>
    </row>
    <row r="423" spans="1:18" x14ac:dyDescent="0.25">
      <c r="A423" s="186" t="s">
        <v>271</v>
      </c>
      <c r="B423" s="189" t="s">
        <v>272</v>
      </c>
      <c r="C423" s="228" t="s">
        <v>273</v>
      </c>
      <c r="D423" s="38" t="s">
        <v>27</v>
      </c>
      <c r="E423" s="54">
        <v>5</v>
      </c>
      <c r="F423" s="54"/>
      <c r="G423" s="54"/>
      <c r="H423" s="54"/>
      <c r="I423" s="54"/>
      <c r="J423" s="54">
        <f>SUM(J424:J428)</f>
        <v>6</v>
      </c>
      <c r="K423" s="54"/>
      <c r="L423" s="54"/>
      <c r="M423" s="54"/>
      <c r="N423" s="54"/>
      <c r="O423" s="54"/>
      <c r="P423" s="54"/>
      <c r="Q423" s="54"/>
      <c r="R423" s="54"/>
    </row>
    <row r="424" spans="1:18" x14ac:dyDescent="0.25">
      <c r="A424" s="187"/>
      <c r="B424" s="190"/>
      <c r="C424" s="229"/>
      <c r="D424" s="55" t="s">
        <v>28</v>
      </c>
      <c r="E424" s="5">
        <v>1</v>
      </c>
      <c r="F424" s="183"/>
      <c r="G424" s="170" t="s">
        <v>254</v>
      </c>
      <c r="H424" s="183"/>
      <c r="I424" s="170" t="s">
        <v>142</v>
      </c>
      <c r="J424" s="36">
        <v>2</v>
      </c>
      <c r="K424" s="154"/>
      <c r="L424" s="154"/>
      <c r="M424" s="170" t="s">
        <v>274</v>
      </c>
      <c r="N424" s="154"/>
      <c r="O424" s="154"/>
      <c r="P424" s="154"/>
      <c r="Q424" s="154"/>
      <c r="R424" s="154"/>
    </row>
    <row r="425" spans="1:18" x14ac:dyDescent="0.25">
      <c r="A425" s="187"/>
      <c r="B425" s="190"/>
      <c r="C425" s="229"/>
      <c r="D425" s="55" t="s">
        <v>33</v>
      </c>
      <c r="E425" s="5">
        <v>1</v>
      </c>
      <c r="F425" s="184"/>
      <c r="G425" s="171"/>
      <c r="H425" s="184"/>
      <c r="I425" s="171"/>
      <c r="J425" s="36">
        <v>1</v>
      </c>
      <c r="K425" s="155"/>
      <c r="L425" s="155"/>
      <c r="M425" s="171"/>
      <c r="N425" s="155"/>
      <c r="O425" s="155"/>
      <c r="P425" s="155"/>
      <c r="Q425" s="155"/>
      <c r="R425" s="155"/>
    </row>
    <row r="426" spans="1:18" x14ac:dyDescent="0.25">
      <c r="A426" s="187"/>
      <c r="B426" s="190"/>
      <c r="C426" s="229"/>
      <c r="D426" s="55" t="s">
        <v>34</v>
      </c>
      <c r="E426" s="5">
        <v>1</v>
      </c>
      <c r="F426" s="184"/>
      <c r="G426" s="171"/>
      <c r="H426" s="184"/>
      <c r="I426" s="171"/>
      <c r="J426" s="36">
        <v>1</v>
      </c>
      <c r="K426" s="155"/>
      <c r="L426" s="155"/>
      <c r="M426" s="171"/>
      <c r="N426" s="155"/>
      <c r="O426" s="155"/>
      <c r="P426" s="155"/>
      <c r="Q426" s="155"/>
      <c r="R426" s="155"/>
    </row>
    <row r="427" spans="1:18" x14ac:dyDescent="0.25">
      <c r="A427" s="187"/>
      <c r="B427" s="190"/>
      <c r="C427" s="229"/>
      <c r="D427" s="55" t="s">
        <v>35</v>
      </c>
      <c r="E427" s="5">
        <v>1</v>
      </c>
      <c r="F427" s="184"/>
      <c r="G427" s="171"/>
      <c r="H427" s="184"/>
      <c r="I427" s="171"/>
      <c r="J427" s="36">
        <v>1</v>
      </c>
      <c r="K427" s="155"/>
      <c r="L427" s="155"/>
      <c r="M427" s="171"/>
      <c r="N427" s="155"/>
      <c r="O427" s="155"/>
      <c r="P427" s="155"/>
      <c r="Q427" s="155"/>
      <c r="R427" s="155"/>
    </row>
    <row r="428" spans="1:18" x14ac:dyDescent="0.25">
      <c r="A428" s="188"/>
      <c r="B428" s="191"/>
      <c r="C428" s="230"/>
      <c r="D428" s="55" t="s">
        <v>36</v>
      </c>
      <c r="E428" s="5">
        <v>1</v>
      </c>
      <c r="F428" s="185"/>
      <c r="G428" s="172"/>
      <c r="H428" s="185"/>
      <c r="I428" s="172"/>
      <c r="J428" s="36">
        <v>1</v>
      </c>
      <c r="K428" s="156"/>
      <c r="L428" s="156"/>
      <c r="M428" s="172"/>
      <c r="N428" s="156"/>
      <c r="O428" s="156"/>
      <c r="P428" s="156"/>
      <c r="Q428" s="156"/>
      <c r="R428" s="156"/>
    </row>
    <row r="429" spans="1:18" x14ac:dyDescent="0.25">
      <c r="A429" s="474" t="s">
        <v>275</v>
      </c>
      <c r="B429" s="475"/>
      <c r="C429" s="475"/>
      <c r="D429" s="475"/>
      <c r="E429" s="475"/>
      <c r="F429" s="475"/>
      <c r="G429" s="475"/>
      <c r="H429" s="475"/>
      <c r="I429" s="475"/>
      <c r="J429" s="475"/>
      <c r="K429" s="475"/>
      <c r="L429" s="475"/>
      <c r="M429" s="475"/>
      <c r="N429" s="475"/>
      <c r="O429" s="475"/>
      <c r="P429" s="475"/>
      <c r="Q429" s="475"/>
      <c r="R429" s="476"/>
    </row>
    <row r="430" spans="1:18" x14ac:dyDescent="0.25">
      <c r="A430" s="186" t="s">
        <v>276</v>
      </c>
      <c r="B430" s="189" t="s">
        <v>277</v>
      </c>
      <c r="C430" s="445" t="s">
        <v>278</v>
      </c>
      <c r="D430" s="38" t="s">
        <v>27</v>
      </c>
      <c r="E430" s="8">
        <v>153</v>
      </c>
      <c r="F430" s="8"/>
      <c r="G430" s="8"/>
      <c r="H430" s="8"/>
      <c r="I430" s="8"/>
      <c r="J430" s="8">
        <f>SUM(J431:J435)</f>
        <v>306</v>
      </c>
      <c r="K430" s="8">
        <f t="shared" ref="K430:L430" si="17">SUM(K431:K435)</f>
        <v>120</v>
      </c>
      <c r="L430" s="8">
        <f t="shared" si="17"/>
        <v>120</v>
      </c>
      <c r="M430" s="8"/>
      <c r="N430" s="8"/>
      <c r="O430" s="8"/>
      <c r="P430" s="8"/>
      <c r="Q430" s="8"/>
      <c r="R430" s="8"/>
    </row>
    <row r="431" spans="1:18" x14ac:dyDescent="0.25">
      <c r="A431" s="187"/>
      <c r="B431" s="190"/>
      <c r="C431" s="446"/>
      <c r="D431" s="55" t="s">
        <v>28</v>
      </c>
      <c r="E431" s="6">
        <v>29</v>
      </c>
      <c r="F431" s="183"/>
      <c r="G431" s="170" t="s">
        <v>279</v>
      </c>
      <c r="H431" s="183" t="s">
        <v>280</v>
      </c>
      <c r="I431" s="170" t="s">
        <v>142</v>
      </c>
      <c r="J431" s="5">
        <v>58</v>
      </c>
      <c r="K431" s="6">
        <v>20</v>
      </c>
      <c r="L431" s="6">
        <v>20</v>
      </c>
      <c r="M431" s="148" t="s">
        <v>281</v>
      </c>
      <c r="N431" s="148"/>
      <c r="O431" s="148"/>
      <c r="P431" s="148"/>
      <c r="Q431" s="148"/>
      <c r="R431" s="180"/>
    </row>
    <row r="432" spans="1:18" x14ac:dyDescent="0.25">
      <c r="A432" s="187"/>
      <c r="B432" s="190"/>
      <c r="C432" s="446"/>
      <c r="D432" s="55" t="s">
        <v>33</v>
      </c>
      <c r="E432" s="6">
        <v>36</v>
      </c>
      <c r="F432" s="184"/>
      <c r="G432" s="171"/>
      <c r="H432" s="184"/>
      <c r="I432" s="171"/>
      <c r="J432" s="5">
        <v>72</v>
      </c>
      <c r="K432" s="6">
        <v>26</v>
      </c>
      <c r="L432" s="6">
        <v>26</v>
      </c>
      <c r="M432" s="149"/>
      <c r="N432" s="149"/>
      <c r="O432" s="149"/>
      <c r="P432" s="149"/>
      <c r="Q432" s="149"/>
      <c r="R432" s="181"/>
    </row>
    <row r="433" spans="1:18" x14ac:dyDescent="0.25">
      <c r="A433" s="187"/>
      <c r="B433" s="190"/>
      <c r="C433" s="446"/>
      <c r="D433" s="55" t="s">
        <v>34</v>
      </c>
      <c r="E433" s="6">
        <v>36</v>
      </c>
      <c r="F433" s="184"/>
      <c r="G433" s="171"/>
      <c r="H433" s="184"/>
      <c r="I433" s="171"/>
      <c r="J433" s="5">
        <v>72</v>
      </c>
      <c r="K433" s="6">
        <v>26</v>
      </c>
      <c r="L433" s="6">
        <v>26</v>
      </c>
      <c r="M433" s="149"/>
      <c r="N433" s="149"/>
      <c r="O433" s="149"/>
      <c r="P433" s="149"/>
      <c r="Q433" s="149"/>
      <c r="R433" s="181"/>
    </row>
    <row r="434" spans="1:18" x14ac:dyDescent="0.25">
      <c r="A434" s="187"/>
      <c r="B434" s="190"/>
      <c r="C434" s="446"/>
      <c r="D434" s="55" t="s">
        <v>35</v>
      </c>
      <c r="E434" s="6">
        <v>34</v>
      </c>
      <c r="F434" s="184"/>
      <c r="G434" s="171"/>
      <c r="H434" s="184"/>
      <c r="I434" s="171"/>
      <c r="J434" s="5">
        <v>68</v>
      </c>
      <c r="K434" s="6">
        <v>32</v>
      </c>
      <c r="L434" s="6">
        <v>32</v>
      </c>
      <c r="M434" s="149"/>
      <c r="N434" s="149"/>
      <c r="O434" s="149"/>
      <c r="P434" s="149"/>
      <c r="Q434" s="149"/>
      <c r="R434" s="181"/>
    </row>
    <row r="435" spans="1:18" x14ac:dyDescent="0.25">
      <c r="A435" s="188"/>
      <c r="B435" s="444"/>
      <c r="C435" s="477"/>
      <c r="D435" s="55" t="s">
        <v>36</v>
      </c>
      <c r="E435" s="6">
        <v>18</v>
      </c>
      <c r="F435" s="270"/>
      <c r="G435" s="409"/>
      <c r="H435" s="270"/>
      <c r="I435" s="409"/>
      <c r="J435" s="5">
        <v>36</v>
      </c>
      <c r="K435" s="6">
        <v>16</v>
      </c>
      <c r="L435" s="6">
        <v>16</v>
      </c>
      <c r="M435" s="150"/>
      <c r="N435" s="150"/>
      <c r="O435" s="150"/>
      <c r="P435" s="150"/>
      <c r="Q435" s="150"/>
      <c r="R435" s="182"/>
    </row>
    <row r="436" spans="1:18" x14ac:dyDescent="0.25">
      <c r="A436" s="264" t="s">
        <v>282</v>
      </c>
      <c r="B436" s="206" t="s">
        <v>283</v>
      </c>
      <c r="C436" s="457"/>
      <c r="D436" s="59" t="s">
        <v>27</v>
      </c>
      <c r="E436" s="60">
        <v>15</v>
      </c>
      <c r="F436" s="60"/>
      <c r="G436" s="60"/>
      <c r="H436" s="60"/>
      <c r="I436" s="60"/>
      <c r="J436" s="60">
        <f>SUM(J437:J441)</f>
        <v>10</v>
      </c>
      <c r="K436" s="60"/>
      <c r="L436" s="60"/>
      <c r="M436" s="8"/>
      <c r="N436" s="8"/>
      <c r="O436" s="8"/>
      <c r="P436" s="8"/>
      <c r="Q436" s="8"/>
      <c r="R436" s="8"/>
    </row>
    <row r="437" spans="1:18" x14ac:dyDescent="0.25">
      <c r="A437" s="265"/>
      <c r="B437" s="207"/>
      <c r="C437" s="458"/>
      <c r="D437" s="61" t="s">
        <v>28</v>
      </c>
      <c r="E437" s="41">
        <v>3</v>
      </c>
      <c r="F437" s="457"/>
      <c r="G437" s="195" t="s">
        <v>269</v>
      </c>
      <c r="H437" s="457"/>
      <c r="I437" s="157" t="s">
        <v>142</v>
      </c>
      <c r="J437" s="41">
        <v>2</v>
      </c>
      <c r="K437" s="457"/>
      <c r="L437" s="471"/>
      <c r="M437" s="170"/>
      <c r="N437" s="170"/>
      <c r="O437" s="170"/>
      <c r="P437" s="170"/>
      <c r="Q437" s="170"/>
      <c r="R437" s="170"/>
    </row>
    <row r="438" spans="1:18" x14ac:dyDescent="0.25">
      <c r="A438" s="265"/>
      <c r="B438" s="207"/>
      <c r="C438" s="458"/>
      <c r="D438" s="61" t="s">
        <v>33</v>
      </c>
      <c r="E438" s="41">
        <v>3</v>
      </c>
      <c r="F438" s="458"/>
      <c r="G438" s="196"/>
      <c r="H438" s="458"/>
      <c r="I438" s="158"/>
      <c r="J438" s="41">
        <v>2</v>
      </c>
      <c r="K438" s="458"/>
      <c r="L438" s="472"/>
      <c r="M438" s="171"/>
      <c r="N438" s="171"/>
      <c r="O438" s="171"/>
      <c r="P438" s="171"/>
      <c r="Q438" s="171"/>
      <c r="R438" s="171"/>
    </row>
    <row r="439" spans="1:18" x14ac:dyDescent="0.25">
      <c r="A439" s="265"/>
      <c r="B439" s="207"/>
      <c r="C439" s="458"/>
      <c r="D439" s="61" t="s">
        <v>34</v>
      </c>
      <c r="E439" s="41">
        <v>3</v>
      </c>
      <c r="F439" s="458"/>
      <c r="G439" s="196"/>
      <c r="H439" s="458"/>
      <c r="I439" s="158"/>
      <c r="J439" s="41">
        <v>2</v>
      </c>
      <c r="K439" s="458"/>
      <c r="L439" s="472"/>
      <c r="M439" s="171"/>
      <c r="N439" s="171"/>
      <c r="O439" s="171"/>
      <c r="P439" s="171"/>
      <c r="Q439" s="171"/>
      <c r="R439" s="171"/>
    </row>
    <row r="440" spans="1:18" x14ac:dyDescent="0.25">
      <c r="A440" s="265"/>
      <c r="B440" s="207"/>
      <c r="C440" s="458"/>
      <c r="D440" s="61" t="s">
        <v>35</v>
      </c>
      <c r="E440" s="41">
        <v>3</v>
      </c>
      <c r="F440" s="458"/>
      <c r="G440" s="196"/>
      <c r="H440" s="458"/>
      <c r="I440" s="158"/>
      <c r="J440" s="41">
        <v>2</v>
      </c>
      <c r="K440" s="458"/>
      <c r="L440" s="472"/>
      <c r="M440" s="171"/>
      <c r="N440" s="171"/>
      <c r="O440" s="171"/>
      <c r="P440" s="171"/>
      <c r="Q440" s="171"/>
      <c r="R440" s="171"/>
    </row>
    <row r="441" spans="1:18" x14ac:dyDescent="0.25">
      <c r="A441" s="266"/>
      <c r="B441" s="208"/>
      <c r="C441" s="459"/>
      <c r="D441" s="61" t="s">
        <v>36</v>
      </c>
      <c r="E441" s="41">
        <v>3</v>
      </c>
      <c r="F441" s="459"/>
      <c r="G441" s="197"/>
      <c r="H441" s="459"/>
      <c r="I441" s="159"/>
      <c r="J441" s="41">
        <v>2</v>
      </c>
      <c r="K441" s="459"/>
      <c r="L441" s="473"/>
      <c r="M441" s="172"/>
      <c r="N441" s="172"/>
      <c r="O441" s="172"/>
      <c r="P441" s="172"/>
      <c r="Q441" s="172"/>
      <c r="R441" s="172"/>
    </row>
    <row r="442" spans="1:18" x14ac:dyDescent="0.25">
      <c r="A442" s="264" t="s">
        <v>284</v>
      </c>
      <c r="B442" s="206" t="s">
        <v>285</v>
      </c>
      <c r="C442" s="406" t="s">
        <v>286</v>
      </c>
      <c r="D442" s="59" t="s">
        <v>27</v>
      </c>
      <c r="E442" s="62">
        <v>40</v>
      </c>
      <c r="F442" s="62"/>
      <c r="G442" s="62"/>
      <c r="H442" s="62"/>
      <c r="I442" s="62"/>
      <c r="J442" s="62">
        <f>SUM(J443:J447)</f>
        <v>40</v>
      </c>
      <c r="K442" s="62">
        <f t="shared" ref="K442:L442" si="18">SUM(K443:K447)</f>
        <v>29</v>
      </c>
      <c r="L442" s="62">
        <f t="shared" si="18"/>
        <v>29</v>
      </c>
      <c r="M442" s="34"/>
      <c r="N442" s="34"/>
      <c r="O442" s="34"/>
      <c r="P442" s="34"/>
      <c r="Q442" s="34"/>
      <c r="R442" s="34"/>
    </row>
    <row r="443" spans="1:18" x14ac:dyDescent="0.25">
      <c r="A443" s="265"/>
      <c r="B443" s="207"/>
      <c r="C443" s="407"/>
      <c r="D443" s="61" t="s">
        <v>28</v>
      </c>
      <c r="E443" s="41">
        <v>7</v>
      </c>
      <c r="F443" s="468"/>
      <c r="G443" s="215" t="s">
        <v>287</v>
      </c>
      <c r="H443" s="347" t="s">
        <v>137</v>
      </c>
      <c r="I443" s="215" t="s">
        <v>142</v>
      </c>
      <c r="J443" s="41">
        <v>7</v>
      </c>
      <c r="K443" s="41">
        <v>5</v>
      </c>
      <c r="L443" s="41">
        <v>5</v>
      </c>
      <c r="M443" s="324" t="s">
        <v>288</v>
      </c>
      <c r="N443" s="183"/>
      <c r="O443" s="183"/>
      <c r="P443" s="183"/>
      <c r="Q443" s="183"/>
      <c r="R443" s="183"/>
    </row>
    <row r="444" spans="1:18" x14ac:dyDescent="0.25">
      <c r="A444" s="265"/>
      <c r="B444" s="207"/>
      <c r="C444" s="407"/>
      <c r="D444" s="61" t="s">
        <v>33</v>
      </c>
      <c r="E444" s="41">
        <v>7</v>
      </c>
      <c r="F444" s="469"/>
      <c r="G444" s="216"/>
      <c r="H444" s="348"/>
      <c r="I444" s="216"/>
      <c r="J444" s="41">
        <v>7</v>
      </c>
      <c r="K444" s="41">
        <v>5</v>
      </c>
      <c r="L444" s="41">
        <v>5</v>
      </c>
      <c r="M444" s="325"/>
      <c r="N444" s="184"/>
      <c r="O444" s="184"/>
      <c r="P444" s="184"/>
      <c r="Q444" s="184"/>
      <c r="R444" s="184"/>
    </row>
    <row r="445" spans="1:18" x14ac:dyDescent="0.25">
      <c r="A445" s="265"/>
      <c r="B445" s="207"/>
      <c r="C445" s="407"/>
      <c r="D445" s="61" t="s">
        <v>34</v>
      </c>
      <c r="E445" s="41">
        <v>7</v>
      </c>
      <c r="F445" s="469"/>
      <c r="G445" s="216"/>
      <c r="H445" s="348"/>
      <c r="I445" s="216"/>
      <c r="J445" s="41">
        <v>7</v>
      </c>
      <c r="K445" s="41">
        <v>5</v>
      </c>
      <c r="L445" s="41">
        <v>5</v>
      </c>
      <c r="M445" s="325"/>
      <c r="N445" s="184"/>
      <c r="O445" s="184"/>
      <c r="P445" s="184"/>
      <c r="Q445" s="184"/>
      <c r="R445" s="184"/>
    </row>
    <row r="446" spans="1:18" x14ac:dyDescent="0.25">
      <c r="A446" s="265"/>
      <c r="B446" s="207"/>
      <c r="C446" s="407"/>
      <c r="D446" s="61" t="s">
        <v>35</v>
      </c>
      <c r="E446" s="41">
        <v>10</v>
      </c>
      <c r="F446" s="469"/>
      <c r="G446" s="216"/>
      <c r="H446" s="348"/>
      <c r="I446" s="216"/>
      <c r="J446" s="41">
        <v>10</v>
      </c>
      <c r="K446" s="41">
        <v>7</v>
      </c>
      <c r="L446" s="41">
        <v>7</v>
      </c>
      <c r="M446" s="325"/>
      <c r="N446" s="184"/>
      <c r="O446" s="184"/>
      <c r="P446" s="184"/>
      <c r="Q446" s="184"/>
      <c r="R446" s="184"/>
    </row>
    <row r="447" spans="1:18" x14ac:dyDescent="0.25">
      <c r="A447" s="266"/>
      <c r="B447" s="208"/>
      <c r="C447" s="408"/>
      <c r="D447" s="61" t="s">
        <v>36</v>
      </c>
      <c r="E447" s="41">
        <v>9</v>
      </c>
      <c r="F447" s="470"/>
      <c r="G447" s="217"/>
      <c r="H447" s="349"/>
      <c r="I447" s="217"/>
      <c r="J447" s="41">
        <v>9</v>
      </c>
      <c r="K447" s="41">
        <v>7</v>
      </c>
      <c r="L447" s="41">
        <v>7</v>
      </c>
      <c r="M447" s="326"/>
      <c r="N447" s="185"/>
      <c r="O447" s="185"/>
      <c r="P447" s="185"/>
      <c r="Q447" s="185"/>
      <c r="R447" s="185"/>
    </row>
    <row r="448" spans="1:18" x14ac:dyDescent="0.25">
      <c r="A448" s="264" t="s">
        <v>289</v>
      </c>
      <c r="B448" s="206" t="s">
        <v>290</v>
      </c>
      <c r="C448" s="406" t="s">
        <v>286</v>
      </c>
      <c r="D448" s="59" t="s">
        <v>27</v>
      </c>
      <c r="E448" s="62">
        <v>3</v>
      </c>
      <c r="F448" s="62"/>
      <c r="G448" s="62"/>
      <c r="H448" s="62"/>
      <c r="I448" s="62"/>
      <c r="J448" s="62">
        <f>SUM(J449:J453)</f>
        <v>3</v>
      </c>
      <c r="K448" s="62">
        <f t="shared" ref="K448:L448" si="19">SUM(K449:K453)</f>
        <v>3</v>
      </c>
      <c r="L448" s="62">
        <f t="shared" si="19"/>
        <v>3</v>
      </c>
      <c r="M448" s="34"/>
      <c r="N448" s="34"/>
      <c r="O448" s="34"/>
      <c r="P448" s="34"/>
      <c r="Q448" s="34"/>
      <c r="R448" s="34"/>
    </row>
    <row r="449" spans="1:18" x14ac:dyDescent="0.25">
      <c r="A449" s="265"/>
      <c r="B449" s="207"/>
      <c r="C449" s="407"/>
      <c r="D449" s="61" t="s">
        <v>28</v>
      </c>
      <c r="E449" s="63">
        <v>3</v>
      </c>
      <c r="F449" s="457"/>
      <c r="G449" s="157" t="s">
        <v>291</v>
      </c>
      <c r="H449" s="212" t="s">
        <v>137</v>
      </c>
      <c r="I449" s="157" t="s">
        <v>142</v>
      </c>
      <c r="J449" s="41">
        <v>3</v>
      </c>
      <c r="K449" s="63">
        <v>3</v>
      </c>
      <c r="L449" s="63">
        <v>3</v>
      </c>
      <c r="M449" s="145" t="s">
        <v>288</v>
      </c>
      <c r="N449" s="183"/>
      <c r="O449" s="183"/>
      <c r="P449" s="183"/>
      <c r="Q449" s="183"/>
      <c r="R449" s="183"/>
    </row>
    <row r="450" spans="1:18" x14ac:dyDescent="0.25">
      <c r="A450" s="265"/>
      <c r="B450" s="207"/>
      <c r="C450" s="407"/>
      <c r="D450" s="61" t="s">
        <v>33</v>
      </c>
      <c r="E450" s="63">
        <v>0</v>
      </c>
      <c r="F450" s="458"/>
      <c r="G450" s="158"/>
      <c r="H450" s="213"/>
      <c r="I450" s="158"/>
      <c r="J450" s="63">
        <v>0</v>
      </c>
      <c r="K450" s="63">
        <v>0</v>
      </c>
      <c r="L450" s="63">
        <v>0</v>
      </c>
      <c r="M450" s="146"/>
      <c r="N450" s="184"/>
      <c r="O450" s="184"/>
      <c r="P450" s="184"/>
      <c r="Q450" s="184"/>
      <c r="R450" s="184"/>
    </row>
    <row r="451" spans="1:18" x14ac:dyDescent="0.25">
      <c r="A451" s="265"/>
      <c r="B451" s="207"/>
      <c r="C451" s="407"/>
      <c r="D451" s="61" t="s">
        <v>34</v>
      </c>
      <c r="E451" s="63">
        <v>0</v>
      </c>
      <c r="F451" s="458"/>
      <c r="G451" s="158"/>
      <c r="H451" s="213"/>
      <c r="I451" s="158"/>
      <c r="J451" s="63">
        <v>0</v>
      </c>
      <c r="K451" s="63">
        <v>0</v>
      </c>
      <c r="L451" s="63">
        <v>0</v>
      </c>
      <c r="M451" s="146"/>
      <c r="N451" s="184"/>
      <c r="O451" s="184"/>
      <c r="P451" s="184"/>
      <c r="Q451" s="184"/>
      <c r="R451" s="184"/>
    </row>
    <row r="452" spans="1:18" x14ac:dyDescent="0.25">
      <c r="A452" s="265"/>
      <c r="B452" s="207"/>
      <c r="C452" s="407"/>
      <c r="D452" s="61" t="s">
        <v>35</v>
      </c>
      <c r="E452" s="63">
        <v>0</v>
      </c>
      <c r="F452" s="458"/>
      <c r="G452" s="158"/>
      <c r="H452" s="213"/>
      <c r="I452" s="158"/>
      <c r="J452" s="63">
        <v>0</v>
      </c>
      <c r="K452" s="63">
        <v>0</v>
      </c>
      <c r="L452" s="63">
        <v>0</v>
      </c>
      <c r="M452" s="146"/>
      <c r="N452" s="184"/>
      <c r="O452" s="184"/>
      <c r="P452" s="184"/>
      <c r="Q452" s="184"/>
      <c r="R452" s="184"/>
    </row>
    <row r="453" spans="1:18" x14ac:dyDescent="0.25">
      <c r="A453" s="266"/>
      <c r="B453" s="464"/>
      <c r="C453" s="465"/>
      <c r="D453" s="61" t="s">
        <v>36</v>
      </c>
      <c r="E453" s="63">
        <v>0</v>
      </c>
      <c r="F453" s="466"/>
      <c r="G453" s="463"/>
      <c r="H453" s="467"/>
      <c r="I453" s="463"/>
      <c r="J453" s="63">
        <v>0</v>
      </c>
      <c r="K453" s="63">
        <v>0</v>
      </c>
      <c r="L453" s="63">
        <v>0</v>
      </c>
      <c r="M453" s="147"/>
      <c r="N453" s="185"/>
      <c r="O453" s="185"/>
      <c r="P453" s="185"/>
      <c r="Q453" s="185"/>
      <c r="R453" s="185"/>
    </row>
    <row r="454" spans="1:18" x14ac:dyDescent="0.25">
      <c r="A454" s="460" t="s">
        <v>292</v>
      </c>
      <c r="B454" s="461"/>
      <c r="C454" s="461"/>
      <c r="D454" s="461"/>
      <c r="E454" s="461"/>
      <c r="F454" s="461"/>
      <c r="G454" s="461"/>
      <c r="H454" s="461"/>
      <c r="I454" s="461"/>
      <c r="J454" s="461"/>
      <c r="K454" s="461"/>
      <c r="L454" s="461"/>
      <c r="M454" s="461"/>
      <c r="N454" s="461"/>
      <c r="O454" s="461"/>
      <c r="P454" s="461"/>
      <c r="Q454" s="461"/>
      <c r="R454" s="462"/>
    </row>
    <row r="455" spans="1:18" x14ac:dyDescent="0.25">
      <c r="A455" s="186" t="s">
        <v>293</v>
      </c>
      <c r="B455" s="189" t="s">
        <v>294</v>
      </c>
      <c r="C455" s="167" t="s">
        <v>295</v>
      </c>
      <c r="D455" s="38" t="s">
        <v>27</v>
      </c>
      <c r="E455" s="54"/>
      <c r="F455" s="54"/>
      <c r="G455" s="54"/>
      <c r="H455" s="54"/>
      <c r="I455" s="54"/>
      <c r="J455" s="54">
        <f>SUM(J456:J465)</f>
        <v>52</v>
      </c>
      <c r="K455" s="54">
        <f>SUM(K456:K465)</f>
        <v>52</v>
      </c>
      <c r="L455" s="54">
        <f>SUM(L456:L465)</f>
        <v>52</v>
      </c>
      <c r="M455" s="54"/>
      <c r="N455" s="54"/>
      <c r="O455" s="54"/>
      <c r="P455" s="54"/>
      <c r="Q455" s="54"/>
      <c r="R455" s="54"/>
    </row>
    <row r="456" spans="1:18" x14ac:dyDescent="0.25">
      <c r="A456" s="187"/>
      <c r="B456" s="190"/>
      <c r="C456" s="168"/>
      <c r="D456" s="55" t="s">
        <v>28</v>
      </c>
      <c r="E456" s="183"/>
      <c r="F456" s="183"/>
      <c r="G456" s="183" t="s">
        <v>194</v>
      </c>
      <c r="H456" s="170" t="s">
        <v>296</v>
      </c>
      <c r="I456" s="170" t="s">
        <v>201</v>
      </c>
      <c r="J456" s="36">
        <v>3</v>
      </c>
      <c r="K456" s="5">
        <v>3</v>
      </c>
      <c r="L456" s="5">
        <v>3</v>
      </c>
      <c r="M456" s="183" t="s">
        <v>297</v>
      </c>
      <c r="N456" s="183"/>
      <c r="O456" s="183"/>
      <c r="P456" s="183"/>
      <c r="Q456" s="183"/>
      <c r="R456" s="183"/>
    </row>
    <row r="457" spans="1:18" x14ac:dyDescent="0.25">
      <c r="A457" s="187"/>
      <c r="B457" s="190"/>
      <c r="C457" s="168"/>
      <c r="D457" s="55" t="s">
        <v>33</v>
      </c>
      <c r="E457" s="184"/>
      <c r="F457" s="184"/>
      <c r="G457" s="184"/>
      <c r="H457" s="171"/>
      <c r="I457" s="171"/>
      <c r="J457" s="36">
        <v>5</v>
      </c>
      <c r="K457" s="5">
        <v>5</v>
      </c>
      <c r="L457" s="5">
        <v>5</v>
      </c>
      <c r="M457" s="184"/>
      <c r="N457" s="184"/>
      <c r="O457" s="184"/>
      <c r="P457" s="184"/>
      <c r="Q457" s="184"/>
      <c r="R457" s="184"/>
    </row>
    <row r="458" spans="1:18" x14ac:dyDescent="0.25">
      <c r="A458" s="187"/>
      <c r="B458" s="190"/>
      <c r="C458" s="168"/>
      <c r="D458" s="55" t="s">
        <v>34</v>
      </c>
      <c r="E458" s="184"/>
      <c r="F458" s="184"/>
      <c r="G458" s="184"/>
      <c r="H458" s="171"/>
      <c r="I458" s="171"/>
      <c r="J458" s="36">
        <v>5</v>
      </c>
      <c r="K458" s="5">
        <v>5</v>
      </c>
      <c r="L458" s="5">
        <v>5</v>
      </c>
      <c r="M458" s="184"/>
      <c r="N458" s="184"/>
      <c r="O458" s="184"/>
      <c r="P458" s="184"/>
      <c r="Q458" s="184"/>
      <c r="R458" s="184"/>
    </row>
    <row r="459" spans="1:18" x14ac:dyDescent="0.25">
      <c r="A459" s="187"/>
      <c r="B459" s="190"/>
      <c r="C459" s="168"/>
      <c r="D459" s="55" t="s">
        <v>35</v>
      </c>
      <c r="E459" s="184"/>
      <c r="F459" s="184"/>
      <c r="G459" s="184"/>
      <c r="H459" s="171"/>
      <c r="I459" s="171"/>
      <c r="J459" s="36">
        <v>7</v>
      </c>
      <c r="K459" s="5">
        <v>7</v>
      </c>
      <c r="L459" s="5">
        <v>7</v>
      </c>
      <c r="M459" s="184"/>
      <c r="N459" s="184"/>
      <c r="O459" s="184"/>
      <c r="P459" s="184"/>
      <c r="Q459" s="184"/>
      <c r="R459" s="184"/>
    </row>
    <row r="460" spans="1:18" x14ac:dyDescent="0.25">
      <c r="A460" s="187"/>
      <c r="B460" s="190"/>
      <c r="C460" s="168"/>
      <c r="D460" s="55" t="s">
        <v>36</v>
      </c>
      <c r="E460" s="185"/>
      <c r="F460" s="184"/>
      <c r="G460" s="185"/>
      <c r="H460" s="172"/>
      <c r="I460" s="171"/>
      <c r="J460" s="36">
        <v>6</v>
      </c>
      <c r="K460" s="5">
        <v>6</v>
      </c>
      <c r="L460" s="5">
        <v>6</v>
      </c>
      <c r="M460" s="185"/>
      <c r="N460" s="185"/>
      <c r="O460" s="185"/>
      <c r="P460" s="185"/>
      <c r="Q460" s="185"/>
      <c r="R460" s="185"/>
    </row>
    <row r="461" spans="1:18" x14ac:dyDescent="0.25">
      <c r="A461" s="187"/>
      <c r="B461" s="190"/>
      <c r="C461" s="168"/>
      <c r="D461" s="55" t="s">
        <v>28</v>
      </c>
      <c r="E461" s="183"/>
      <c r="F461" s="184"/>
      <c r="G461" s="183" t="s">
        <v>298</v>
      </c>
      <c r="H461" s="170"/>
      <c r="I461" s="171"/>
      <c r="J461" s="36">
        <v>3</v>
      </c>
      <c r="K461" s="5">
        <v>3</v>
      </c>
      <c r="L461" s="5">
        <v>3</v>
      </c>
      <c r="M461" s="170" t="s">
        <v>299</v>
      </c>
      <c r="N461" s="183"/>
      <c r="O461" s="183"/>
      <c r="P461" s="183"/>
      <c r="Q461" s="183"/>
      <c r="R461" s="183"/>
    </row>
    <row r="462" spans="1:18" x14ac:dyDescent="0.25">
      <c r="A462" s="187"/>
      <c r="B462" s="190"/>
      <c r="C462" s="168"/>
      <c r="D462" s="55" t="s">
        <v>33</v>
      </c>
      <c r="E462" s="184"/>
      <c r="F462" s="184"/>
      <c r="G462" s="184"/>
      <c r="H462" s="171"/>
      <c r="I462" s="171"/>
      <c r="J462" s="36">
        <v>5</v>
      </c>
      <c r="K462" s="5">
        <v>5</v>
      </c>
      <c r="L462" s="5">
        <v>5</v>
      </c>
      <c r="M462" s="171"/>
      <c r="N462" s="184"/>
      <c r="O462" s="184"/>
      <c r="P462" s="184"/>
      <c r="Q462" s="184"/>
      <c r="R462" s="184"/>
    </row>
    <row r="463" spans="1:18" x14ac:dyDescent="0.25">
      <c r="A463" s="187"/>
      <c r="B463" s="190"/>
      <c r="C463" s="168"/>
      <c r="D463" s="55" t="s">
        <v>34</v>
      </c>
      <c r="E463" s="184"/>
      <c r="F463" s="184"/>
      <c r="G463" s="184"/>
      <c r="H463" s="171"/>
      <c r="I463" s="171"/>
      <c r="J463" s="36">
        <v>5</v>
      </c>
      <c r="K463" s="5">
        <v>5</v>
      </c>
      <c r="L463" s="5">
        <v>5</v>
      </c>
      <c r="M463" s="171"/>
      <c r="N463" s="184"/>
      <c r="O463" s="184"/>
      <c r="P463" s="184"/>
      <c r="Q463" s="184"/>
      <c r="R463" s="184"/>
    </row>
    <row r="464" spans="1:18" x14ac:dyDescent="0.25">
      <c r="A464" s="187"/>
      <c r="B464" s="190"/>
      <c r="C464" s="168"/>
      <c r="D464" s="55" t="s">
        <v>35</v>
      </c>
      <c r="E464" s="184"/>
      <c r="F464" s="184"/>
      <c r="G464" s="184"/>
      <c r="H464" s="171"/>
      <c r="I464" s="171"/>
      <c r="J464" s="36">
        <v>7</v>
      </c>
      <c r="K464" s="5">
        <v>7</v>
      </c>
      <c r="L464" s="5">
        <v>7</v>
      </c>
      <c r="M464" s="171"/>
      <c r="N464" s="184"/>
      <c r="O464" s="184"/>
      <c r="P464" s="184"/>
      <c r="Q464" s="184"/>
      <c r="R464" s="184"/>
    </row>
    <row r="465" spans="1:18" x14ac:dyDescent="0.25">
      <c r="A465" s="188"/>
      <c r="B465" s="191"/>
      <c r="C465" s="169"/>
      <c r="D465" s="55" t="s">
        <v>36</v>
      </c>
      <c r="E465" s="185"/>
      <c r="F465" s="185"/>
      <c r="G465" s="185"/>
      <c r="H465" s="172"/>
      <c r="I465" s="172"/>
      <c r="J465" s="36">
        <v>6</v>
      </c>
      <c r="K465" s="5">
        <v>6</v>
      </c>
      <c r="L465" s="5">
        <v>6</v>
      </c>
      <c r="M465" s="172"/>
      <c r="N465" s="185"/>
      <c r="O465" s="185"/>
      <c r="P465" s="185"/>
      <c r="Q465" s="185"/>
      <c r="R465" s="185"/>
    </row>
    <row r="466" spans="1:18" x14ac:dyDescent="0.25">
      <c r="A466" s="186" t="s">
        <v>300</v>
      </c>
      <c r="B466" s="189" t="s">
        <v>301</v>
      </c>
      <c r="C466" s="167" t="s">
        <v>563</v>
      </c>
      <c r="D466" s="115" t="s">
        <v>27</v>
      </c>
      <c r="E466" s="39">
        <v>23</v>
      </c>
      <c r="F466" s="39"/>
      <c r="G466" s="39"/>
      <c r="H466" s="39"/>
      <c r="I466" s="39"/>
      <c r="J466" s="39">
        <f>SUM(J467:J471)</f>
        <v>24</v>
      </c>
      <c r="K466" s="39">
        <f t="shared" ref="K466:L466" si="20">SUM(K467:K471)</f>
        <v>20</v>
      </c>
      <c r="L466" s="39">
        <f t="shared" si="20"/>
        <v>20</v>
      </c>
      <c r="M466" s="39"/>
      <c r="N466" s="39"/>
      <c r="O466" s="39"/>
      <c r="P466" s="39"/>
      <c r="Q466" s="39"/>
      <c r="R466" s="39"/>
    </row>
    <row r="467" spans="1:18" ht="26.25" customHeight="1" x14ac:dyDescent="0.25">
      <c r="A467" s="187"/>
      <c r="B467" s="190"/>
      <c r="C467" s="168"/>
      <c r="D467" s="55" t="s">
        <v>28</v>
      </c>
      <c r="E467" s="5">
        <v>19</v>
      </c>
      <c r="F467" s="183"/>
      <c r="G467" s="170" t="s">
        <v>229</v>
      </c>
      <c r="H467" s="170" t="s">
        <v>224</v>
      </c>
      <c r="I467" s="170" t="s">
        <v>564</v>
      </c>
      <c r="J467" s="36">
        <v>20</v>
      </c>
      <c r="K467" s="36">
        <v>16</v>
      </c>
      <c r="L467" s="36">
        <v>16</v>
      </c>
      <c r="M467" s="148" t="s">
        <v>231</v>
      </c>
      <c r="N467" s="183"/>
      <c r="O467" s="183"/>
      <c r="P467" s="183"/>
      <c r="Q467" s="183"/>
      <c r="R467" s="183"/>
    </row>
    <row r="468" spans="1:18" ht="26.25" customHeight="1" x14ac:dyDescent="0.25">
      <c r="A468" s="187"/>
      <c r="B468" s="190"/>
      <c r="C468" s="168"/>
      <c r="D468" s="55" t="s">
        <v>33</v>
      </c>
      <c r="E468" s="5">
        <v>1</v>
      </c>
      <c r="F468" s="184"/>
      <c r="G468" s="171"/>
      <c r="H468" s="171"/>
      <c r="I468" s="171"/>
      <c r="J468" s="36">
        <v>1</v>
      </c>
      <c r="K468" s="36">
        <v>1</v>
      </c>
      <c r="L468" s="36">
        <v>1</v>
      </c>
      <c r="M468" s="149"/>
      <c r="N468" s="184"/>
      <c r="O468" s="184"/>
      <c r="P468" s="184"/>
      <c r="Q468" s="184"/>
      <c r="R468" s="184"/>
    </row>
    <row r="469" spans="1:18" ht="26.25" customHeight="1" x14ac:dyDescent="0.25">
      <c r="A469" s="187"/>
      <c r="B469" s="190"/>
      <c r="C469" s="168"/>
      <c r="D469" s="55" t="s">
        <v>34</v>
      </c>
      <c r="E469" s="5">
        <v>1</v>
      </c>
      <c r="F469" s="184"/>
      <c r="G469" s="171"/>
      <c r="H469" s="171"/>
      <c r="I469" s="171"/>
      <c r="J469" s="36">
        <v>1</v>
      </c>
      <c r="K469" s="36">
        <v>1</v>
      </c>
      <c r="L469" s="36">
        <v>1</v>
      </c>
      <c r="M469" s="149"/>
      <c r="N469" s="184"/>
      <c r="O469" s="184"/>
      <c r="P469" s="184"/>
      <c r="Q469" s="184"/>
      <c r="R469" s="184"/>
    </row>
    <row r="470" spans="1:18" ht="26.25" customHeight="1" x14ac:dyDescent="0.25">
      <c r="A470" s="187"/>
      <c r="B470" s="190"/>
      <c r="C470" s="168"/>
      <c r="D470" s="55" t="s">
        <v>35</v>
      </c>
      <c r="E470" s="5">
        <v>1</v>
      </c>
      <c r="F470" s="184"/>
      <c r="G470" s="171"/>
      <c r="H470" s="171"/>
      <c r="I470" s="171"/>
      <c r="J470" s="36">
        <v>1</v>
      </c>
      <c r="K470" s="36">
        <v>1</v>
      </c>
      <c r="L470" s="36">
        <v>1</v>
      </c>
      <c r="M470" s="149"/>
      <c r="N470" s="184"/>
      <c r="O470" s="184"/>
      <c r="P470" s="184"/>
      <c r="Q470" s="184"/>
      <c r="R470" s="184"/>
    </row>
    <row r="471" spans="1:18" ht="26.25" customHeight="1" x14ac:dyDescent="0.25">
      <c r="A471" s="188"/>
      <c r="B471" s="191"/>
      <c r="C471" s="169"/>
      <c r="D471" s="55" t="s">
        <v>36</v>
      </c>
      <c r="E471" s="5">
        <v>1</v>
      </c>
      <c r="F471" s="185"/>
      <c r="G471" s="172"/>
      <c r="H471" s="172"/>
      <c r="I471" s="172"/>
      <c r="J471" s="36">
        <v>1</v>
      </c>
      <c r="K471" s="36">
        <v>1</v>
      </c>
      <c r="L471" s="36">
        <v>1</v>
      </c>
      <c r="M471" s="150"/>
      <c r="N471" s="185"/>
      <c r="O471" s="185"/>
      <c r="P471" s="185"/>
      <c r="Q471" s="185"/>
      <c r="R471" s="185"/>
    </row>
    <row r="472" spans="1:18" x14ac:dyDescent="0.25">
      <c r="A472" s="186" t="s">
        <v>303</v>
      </c>
      <c r="B472" s="228" t="s">
        <v>304</v>
      </c>
      <c r="C472" s="167" t="s">
        <v>565</v>
      </c>
      <c r="D472" s="118" t="s">
        <v>27</v>
      </c>
      <c r="E472" s="39">
        <v>7</v>
      </c>
      <c r="F472" s="39"/>
      <c r="G472" s="39"/>
      <c r="H472" s="39"/>
      <c r="I472" s="39"/>
      <c r="J472" s="39">
        <f>SUM(J473:J477)</f>
        <v>7</v>
      </c>
      <c r="K472" s="39">
        <f t="shared" ref="K472:L472" si="21">SUM(K473:K477)</f>
        <v>20</v>
      </c>
      <c r="L472" s="39">
        <f t="shared" si="21"/>
        <v>20</v>
      </c>
      <c r="M472" s="39"/>
      <c r="N472" s="39"/>
      <c r="O472" s="39"/>
      <c r="P472" s="39"/>
      <c r="Q472" s="39"/>
      <c r="R472" s="39"/>
    </row>
    <row r="473" spans="1:18" ht="28.5" customHeight="1" x14ac:dyDescent="0.25">
      <c r="A473" s="187"/>
      <c r="B473" s="229"/>
      <c r="C473" s="168"/>
      <c r="D473" s="55" t="s">
        <v>28</v>
      </c>
      <c r="E473" s="5">
        <v>0</v>
      </c>
      <c r="F473" s="183"/>
      <c r="G473" s="170" t="s">
        <v>229</v>
      </c>
      <c r="H473" s="170" t="s">
        <v>224</v>
      </c>
      <c r="I473" s="170" t="s">
        <v>305</v>
      </c>
      <c r="J473" s="36">
        <v>0</v>
      </c>
      <c r="K473" s="36">
        <v>0</v>
      </c>
      <c r="L473" s="36">
        <v>0</v>
      </c>
      <c r="M473" s="170" t="s">
        <v>306</v>
      </c>
      <c r="N473" s="183"/>
      <c r="O473" s="183"/>
      <c r="P473" s="183"/>
      <c r="Q473" s="183"/>
      <c r="R473" s="183"/>
    </row>
    <row r="474" spans="1:18" ht="28.5" customHeight="1" x14ac:dyDescent="0.25">
      <c r="A474" s="187"/>
      <c r="B474" s="229"/>
      <c r="C474" s="168"/>
      <c r="D474" s="55" t="s">
        <v>33</v>
      </c>
      <c r="E474" s="5">
        <v>3</v>
      </c>
      <c r="F474" s="184"/>
      <c r="G474" s="171"/>
      <c r="H474" s="171"/>
      <c r="I474" s="171"/>
      <c r="J474" s="36">
        <v>3</v>
      </c>
      <c r="K474" s="36">
        <v>8</v>
      </c>
      <c r="L474" s="36">
        <v>8</v>
      </c>
      <c r="M474" s="171"/>
      <c r="N474" s="184"/>
      <c r="O474" s="184"/>
      <c r="P474" s="184"/>
      <c r="Q474" s="184"/>
      <c r="R474" s="184"/>
    </row>
    <row r="475" spans="1:18" ht="28.5" customHeight="1" x14ac:dyDescent="0.25">
      <c r="A475" s="187"/>
      <c r="B475" s="229"/>
      <c r="C475" s="168"/>
      <c r="D475" s="55" t="s">
        <v>34</v>
      </c>
      <c r="E475" s="5">
        <v>0</v>
      </c>
      <c r="F475" s="184"/>
      <c r="G475" s="171"/>
      <c r="H475" s="171"/>
      <c r="I475" s="171"/>
      <c r="J475" s="36">
        <v>0</v>
      </c>
      <c r="K475" s="36">
        <v>0</v>
      </c>
      <c r="L475" s="36">
        <v>0</v>
      </c>
      <c r="M475" s="171"/>
      <c r="N475" s="184"/>
      <c r="O475" s="184"/>
      <c r="P475" s="184"/>
      <c r="Q475" s="184"/>
      <c r="R475" s="184"/>
    </row>
    <row r="476" spans="1:18" ht="28.5" customHeight="1" x14ac:dyDescent="0.25">
      <c r="A476" s="187"/>
      <c r="B476" s="229"/>
      <c r="C476" s="168"/>
      <c r="D476" s="55" t="s">
        <v>35</v>
      </c>
      <c r="E476" s="5">
        <v>4</v>
      </c>
      <c r="F476" s="184"/>
      <c r="G476" s="171"/>
      <c r="H476" s="171"/>
      <c r="I476" s="171"/>
      <c r="J476" s="36">
        <v>4</v>
      </c>
      <c r="K476" s="36">
        <v>12</v>
      </c>
      <c r="L476" s="36">
        <v>12</v>
      </c>
      <c r="M476" s="171"/>
      <c r="N476" s="184"/>
      <c r="O476" s="184"/>
      <c r="P476" s="184"/>
      <c r="Q476" s="184"/>
      <c r="R476" s="184"/>
    </row>
    <row r="477" spans="1:18" ht="28.5" customHeight="1" x14ac:dyDescent="0.25">
      <c r="A477" s="188"/>
      <c r="B477" s="230"/>
      <c r="C477" s="169"/>
      <c r="D477" s="55" t="s">
        <v>36</v>
      </c>
      <c r="E477" s="5">
        <v>0</v>
      </c>
      <c r="F477" s="185"/>
      <c r="G477" s="172"/>
      <c r="H477" s="172"/>
      <c r="I477" s="172"/>
      <c r="J477" s="36">
        <v>0</v>
      </c>
      <c r="K477" s="36">
        <v>0</v>
      </c>
      <c r="L477" s="36">
        <v>0</v>
      </c>
      <c r="M477" s="172"/>
      <c r="N477" s="185"/>
      <c r="O477" s="185"/>
      <c r="P477" s="185"/>
      <c r="Q477" s="185"/>
      <c r="R477" s="185"/>
    </row>
    <row r="478" spans="1:18" x14ac:dyDescent="0.25">
      <c r="A478" s="186" t="s">
        <v>307</v>
      </c>
      <c r="B478" s="228" t="s">
        <v>308</v>
      </c>
      <c r="C478" s="384" t="s">
        <v>309</v>
      </c>
      <c r="D478" s="38" t="s">
        <v>27</v>
      </c>
      <c r="E478" s="34"/>
      <c r="F478" s="34"/>
      <c r="G478" s="34"/>
      <c r="H478" s="34"/>
      <c r="I478" s="34"/>
      <c r="J478" s="34">
        <v>62</v>
      </c>
      <c r="K478" s="34">
        <v>16</v>
      </c>
      <c r="L478" s="34"/>
      <c r="M478" s="34"/>
      <c r="N478" s="34"/>
      <c r="O478" s="34"/>
      <c r="P478" s="34"/>
      <c r="Q478" s="34"/>
      <c r="R478" s="34"/>
    </row>
    <row r="479" spans="1:18" x14ac:dyDescent="0.25">
      <c r="A479" s="187"/>
      <c r="B479" s="229"/>
      <c r="C479" s="385"/>
      <c r="D479" s="55" t="s">
        <v>28</v>
      </c>
      <c r="E479" s="154"/>
      <c r="F479" s="183"/>
      <c r="G479" s="170" t="s">
        <v>310</v>
      </c>
      <c r="H479" s="234" t="s">
        <v>311</v>
      </c>
      <c r="I479" s="148" t="s">
        <v>566</v>
      </c>
      <c r="J479" s="36">
        <v>15</v>
      </c>
      <c r="K479" s="36">
        <v>5</v>
      </c>
      <c r="L479" s="225"/>
      <c r="M479" s="148" t="s">
        <v>312</v>
      </c>
      <c r="N479" s="183"/>
      <c r="O479" s="183"/>
      <c r="P479" s="183"/>
      <c r="Q479" s="183"/>
      <c r="R479" s="183"/>
    </row>
    <row r="480" spans="1:18" x14ac:dyDescent="0.25">
      <c r="A480" s="187"/>
      <c r="B480" s="229"/>
      <c r="C480" s="385"/>
      <c r="D480" s="55" t="s">
        <v>33</v>
      </c>
      <c r="E480" s="155"/>
      <c r="F480" s="184"/>
      <c r="G480" s="171"/>
      <c r="H480" s="235"/>
      <c r="I480" s="149"/>
      <c r="J480" s="36">
        <v>15</v>
      </c>
      <c r="K480" s="36">
        <v>5</v>
      </c>
      <c r="L480" s="226"/>
      <c r="M480" s="149"/>
      <c r="N480" s="184"/>
      <c r="O480" s="184"/>
      <c r="P480" s="184"/>
      <c r="Q480" s="184"/>
      <c r="R480" s="184"/>
    </row>
    <row r="481" spans="1:18" x14ac:dyDescent="0.25">
      <c r="A481" s="187"/>
      <c r="B481" s="229"/>
      <c r="C481" s="385"/>
      <c r="D481" s="55" t="s">
        <v>34</v>
      </c>
      <c r="E481" s="155"/>
      <c r="F481" s="184"/>
      <c r="G481" s="171"/>
      <c r="H481" s="235"/>
      <c r="I481" s="149"/>
      <c r="J481" s="36">
        <v>12</v>
      </c>
      <c r="K481" s="36">
        <v>2</v>
      </c>
      <c r="L481" s="226"/>
      <c r="M481" s="149"/>
      <c r="N481" s="184"/>
      <c r="O481" s="184"/>
      <c r="P481" s="184"/>
      <c r="Q481" s="184"/>
      <c r="R481" s="184"/>
    </row>
    <row r="482" spans="1:18" x14ac:dyDescent="0.25">
      <c r="A482" s="187"/>
      <c r="B482" s="229"/>
      <c r="C482" s="385"/>
      <c r="D482" s="55" t="s">
        <v>35</v>
      </c>
      <c r="E482" s="155"/>
      <c r="F482" s="184"/>
      <c r="G482" s="171"/>
      <c r="H482" s="235"/>
      <c r="I482" s="149"/>
      <c r="J482" s="36">
        <v>10</v>
      </c>
      <c r="K482" s="36">
        <v>2</v>
      </c>
      <c r="L482" s="226"/>
      <c r="M482" s="149"/>
      <c r="N482" s="184"/>
      <c r="O482" s="184"/>
      <c r="P482" s="184"/>
      <c r="Q482" s="184"/>
      <c r="R482" s="184"/>
    </row>
    <row r="483" spans="1:18" x14ac:dyDescent="0.25">
      <c r="A483" s="188"/>
      <c r="B483" s="230"/>
      <c r="C483" s="386"/>
      <c r="D483" s="55" t="s">
        <v>36</v>
      </c>
      <c r="E483" s="156"/>
      <c r="F483" s="185"/>
      <c r="G483" s="172"/>
      <c r="H483" s="236"/>
      <c r="I483" s="150"/>
      <c r="J483" s="36">
        <v>10</v>
      </c>
      <c r="K483" s="36">
        <v>2</v>
      </c>
      <c r="L483" s="227"/>
      <c r="M483" s="150"/>
      <c r="N483" s="185"/>
      <c r="O483" s="185"/>
      <c r="P483" s="185"/>
      <c r="Q483" s="185"/>
      <c r="R483" s="185"/>
    </row>
    <row r="484" spans="1:18" x14ac:dyDescent="0.25">
      <c r="A484" s="186" t="s">
        <v>313</v>
      </c>
      <c r="B484" s="164" t="s">
        <v>314</v>
      </c>
      <c r="C484" s="384" t="s">
        <v>315</v>
      </c>
      <c r="D484" s="38" t="s">
        <v>27</v>
      </c>
      <c r="E484" s="34"/>
      <c r="F484" s="34"/>
      <c r="G484" s="34"/>
      <c r="H484" s="34"/>
      <c r="I484" s="34"/>
      <c r="J484" s="34">
        <f>SUM(J485:J489)</f>
        <v>15</v>
      </c>
      <c r="K484" s="34">
        <f>SUM(K485:K489)</f>
        <v>15</v>
      </c>
      <c r="L484" s="34"/>
      <c r="M484" s="34"/>
      <c r="N484" s="34"/>
      <c r="O484" s="34"/>
      <c r="P484" s="34"/>
      <c r="Q484" s="34"/>
      <c r="R484" s="34"/>
    </row>
    <row r="485" spans="1:18" x14ac:dyDescent="0.25">
      <c r="A485" s="187"/>
      <c r="B485" s="165"/>
      <c r="C485" s="385"/>
      <c r="D485" s="55" t="s">
        <v>28</v>
      </c>
      <c r="E485" s="154"/>
      <c r="F485" s="183"/>
      <c r="G485" s="170" t="s">
        <v>310</v>
      </c>
      <c r="H485" s="234" t="s">
        <v>311</v>
      </c>
      <c r="I485" s="170" t="s">
        <v>567</v>
      </c>
      <c r="J485" s="36">
        <v>2</v>
      </c>
      <c r="K485" s="36">
        <v>2</v>
      </c>
      <c r="L485" s="154"/>
      <c r="M485" s="148" t="s">
        <v>312</v>
      </c>
      <c r="N485" s="183"/>
      <c r="O485" s="183"/>
      <c r="P485" s="183"/>
      <c r="Q485" s="183"/>
      <c r="R485" s="183"/>
    </row>
    <row r="486" spans="1:18" x14ac:dyDescent="0.25">
      <c r="A486" s="187"/>
      <c r="B486" s="165"/>
      <c r="C486" s="385"/>
      <c r="D486" s="55" t="s">
        <v>33</v>
      </c>
      <c r="E486" s="155"/>
      <c r="F486" s="184"/>
      <c r="G486" s="171"/>
      <c r="H486" s="235"/>
      <c r="I486" s="171"/>
      <c r="J486" s="36">
        <v>5</v>
      </c>
      <c r="K486" s="36">
        <v>5</v>
      </c>
      <c r="L486" s="155"/>
      <c r="M486" s="149"/>
      <c r="N486" s="184"/>
      <c r="O486" s="184"/>
      <c r="P486" s="184"/>
      <c r="Q486" s="184"/>
      <c r="R486" s="184"/>
    </row>
    <row r="487" spans="1:18" x14ac:dyDescent="0.25">
      <c r="A487" s="187"/>
      <c r="B487" s="165"/>
      <c r="C487" s="385"/>
      <c r="D487" s="55" t="s">
        <v>34</v>
      </c>
      <c r="E487" s="155"/>
      <c r="F487" s="184"/>
      <c r="G487" s="171"/>
      <c r="H487" s="235"/>
      <c r="I487" s="171"/>
      <c r="J487" s="36">
        <v>5</v>
      </c>
      <c r="K487" s="36">
        <v>5</v>
      </c>
      <c r="L487" s="155"/>
      <c r="M487" s="149"/>
      <c r="N487" s="184"/>
      <c r="O487" s="184"/>
      <c r="P487" s="184"/>
      <c r="Q487" s="184"/>
      <c r="R487" s="184"/>
    </row>
    <row r="488" spans="1:18" x14ac:dyDescent="0.25">
      <c r="A488" s="187"/>
      <c r="B488" s="165"/>
      <c r="C488" s="385"/>
      <c r="D488" s="55" t="s">
        <v>35</v>
      </c>
      <c r="E488" s="155"/>
      <c r="F488" s="184"/>
      <c r="G488" s="171"/>
      <c r="H488" s="235"/>
      <c r="I488" s="171"/>
      <c r="J488" s="36">
        <v>1</v>
      </c>
      <c r="K488" s="36">
        <v>1</v>
      </c>
      <c r="L488" s="155"/>
      <c r="M488" s="149"/>
      <c r="N488" s="184"/>
      <c r="O488" s="184"/>
      <c r="P488" s="184"/>
      <c r="Q488" s="184"/>
      <c r="R488" s="184"/>
    </row>
    <row r="489" spans="1:18" x14ac:dyDescent="0.25">
      <c r="A489" s="188"/>
      <c r="B489" s="166"/>
      <c r="C489" s="386"/>
      <c r="D489" s="55" t="s">
        <v>36</v>
      </c>
      <c r="E489" s="156"/>
      <c r="F489" s="185"/>
      <c r="G489" s="172"/>
      <c r="H489" s="236"/>
      <c r="I489" s="172"/>
      <c r="J489" s="36">
        <v>2</v>
      </c>
      <c r="K489" s="36">
        <v>2</v>
      </c>
      <c r="L489" s="156"/>
      <c r="M489" s="150"/>
      <c r="N489" s="185"/>
      <c r="O489" s="185"/>
      <c r="P489" s="185"/>
      <c r="Q489" s="185"/>
      <c r="R489" s="185"/>
    </row>
    <row r="490" spans="1:18" x14ac:dyDescent="0.25">
      <c r="A490" s="317" t="s">
        <v>316</v>
      </c>
      <c r="B490" s="164" t="s">
        <v>589</v>
      </c>
      <c r="C490" s="391" t="s">
        <v>317</v>
      </c>
      <c r="D490" s="38" t="s">
        <v>27</v>
      </c>
      <c r="E490" s="34">
        <v>375</v>
      </c>
      <c r="F490" s="34"/>
      <c r="G490" s="34"/>
      <c r="H490" s="34"/>
      <c r="I490" s="34"/>
      <c r="J490" s="34">
        <f>SUM(J491:J495)</f>
        <v>60</v>
      </c>
      <c r="K490" s="34">
        <f>SUM(K491:K495)</f>
        <v>15</v>
      </c>
      <c r="L490" s="34"/>
      <c r="M490" s="34"/>
      <c r="N490" s="34"/>
      <c r="O490" s="34"/>
      <c r="P490" s="34"/>
      <c r="Q490" s="34"/>
      <c r="R490" s="34"/>
    </row>
    <row r="491" spans="1:18" x14ac:dyDescent="0.25">
      <c r="A491" s="318"/>
      <c r="B491" s="165"/>
      <c r="C491" s="392"/>
      <c r="D491" s="55" t="s">
        <v>28</v>
      </c>
      <c r="E491" s="5">
        <v>74</v>
      </c>
      <c r="F491" s="183"/>
      <c r="G491" s="170" t="s">
        <v>318</v>
      </c>
      <c r="H491" s="192" t="s">
        <v>319</v>
      </c>
      <c r="I491" s="148" t="s">
        <v>566</v>
      </c>
      <c r="J491" s="36">
        <v>10</v>
      </c>
      <c r="K491" s="36">
        <v>3</v>
      </c>
      <c r="L491" s="183"/>
      <c r="M491" s="148" t="s">
        <v>312</v>
      </c>
      <c r="N491" s="183"/>
      <c r="O491" s="183"/>
      <c r="P491" s="183"/>
      <c r="Q491" s="183"/>
      <c r="R491" s="183"/>
    </row>
    <row r="492" spans="1:18" x14ac:dyDescent="0.25">
      <c r="A492" s="318"/>
      <c r="B492" s="165"/>
      <c r="C492" s="392"/>
      <c r="D492" s="55" t="s">
        <v>33</v>
      </c>
      <c r="E492" s="5">
        <v>42</v>
      </c>
      <c r="F492" s="184"/>
      <c r="G492" s="171"/>
      <c r="H492" s="193"/>
      <c r="I492" s="149"/>
      <c r="J492" s="36">
        <v>8</v>
      </c>
      <c r="K492" s="36">
        <v>2</v>
      </c>
      <c r="L492" s="184"/>
      <c r="M492" s="149"/>
      <c r="N492" s="184"/>
      <c r="O492" s="184"/>
      <c r="P492" s="184"/>
      <c r="Q492" s="184"/>
      <c r="R492" s="184"/>
    </row>
    <row r="493" spans="1:18" x14ac:dyDescent="0.25">
      <c r="A493" s="318"/>
      <c r="B493" s="165"/>
      <c r="C493" s="392"/>
      <c r="D493" s="55" t="s">
        <v>34</v>
      </c>
      <c r="E493" s="5">
        <v>66</v>
      </c>
      <c r="F493" s="184"/>
      <c r="G493" s="171"/>
      <c r="H493" s="193"/>
      <c r="I493" s="149"/>
      <c r="J493" s="36">
        <v>10</v>
      </c>
      <c r="K493" s="36">
        <v>3</v>
      </c>
      <c r="L493" s="184"/>
      <c r="M493" s="149"/>
      <c r="N493" s="184"/>
      <c r="O493" s="184"/>
      <c r="P493" s="184"/>
      <c r="Q493" s="184"/>
      <c r="R493" s="184"/>
    </row>
    <row r="494" spans="1:18" x14ac:dyDescent="0.25">
      <c r="A494" s="318"/>
      <c r="B494" s="165"/>
      <c r="C494" s="392"/>
      <c r="D494" s="55" t="s">
        <v>35</v>
      </c>
      <c r="E494" s="5">
        <v>152</v>
      </c>
      <c r="F494" s="184"/>
      <c r="G494" s="171"/>
      <c r="H494" s="193"/>
      <c r="I494" s="149"/>
      <c r="J494" s="36">
        <v>25</v>
      </c>
      <c r="K494" s="36">
        <v>5</v>
      </c>
      <c r="L494" s="184"/>
      <c r="M494" s="149"/>
      <c r="N494" s="184"/>
      <c r="O494" s="184"/>
      <c r="P494" s="184"/>
      <c r="Q494" s="184"/>
      <c r="R494" s="184"/>
    </row>
    <row r="495" spans="1:18" x14ac:dyDescent="0.25">
      <c r="A495" s="319"/>
      <c r="B495" s="166"/>
      <c r="C495" s="393"/>
      <c r="D495" s="55" t="s">
        <v>36</v>
      </c>
      <c r="E495" s="5">
        <v>41</v>
      </c>
      <c r="F495" s="185"/>
      <c r="G495" s="172"/>
      <c r="H495" s="194"/>
      <c r="I495" s="150"/>
      <c r="J495" s="36">
        <v>7</v>
      </c>
      <c r="K495" s="36">
        <v>2</v>
      </c>
      <c r="L495" s="185"/>
      <c r="M495" s="150"/>
      <c r="N495" s="185"/>
      <c r="O495" s="185"/>
      <c r="P495" s="185"/>
      <c r="Q495" s="185"/>
      <c r="R495" s="185"/>
    </row>
    <row r="496" spans="1:18" x14ac:dyDescent="0.25">
      <c r="A496" s="186" t="s">
        <v>320</v>
      </c>
      <c r="B496" s="228" t="s">
        <v>321</v>
      </c>
      <c r="C496" s="249" t="s">
        <v>322</v>
      </c>
      <c r="D496" s="38" t="s">
        <v>27</v>
      </c>
      <c r="E496" s="65">
        <v>25</v>
      </c>
      <c r="F496" s="65"/>
      <c r="G496" s="65"/>
      <c r="H496" s="65"/>
      <c r="I496" s="65"/>
      <c r="J496" s="65">
        <f>SUM(J497:J501)</f>
        <v>25</v>
      </c>
      <c r="K496" s="65">
        <f>SUM(K497:K501)</f>
        <v>10</v>
      </c>
      <c r="L496" s="54"/>
      <c r="M496" s="54"/>
      <c r="N496" s="54"/>
      <c r="O496" s="54">
        <f>SUM(O497:O501)</f>
        <v>75</v>
      </c>
      <c r="P496" s="54">
        <f t="shared" ref="P496:Q496" si="22">SUM(P497:P501)</f>
        <v>75</v>
      </c>
      <c r="Q496" s="54">
        <f t="shared" si="22"/>
        <v>75</v>
      </c>
      <c r="R496" s="54">
        <f>SUM(R497:R501)</f>
        <v>113</v>
      </c>
    </row>
    <row r="497" spans="1:18" ht="21.75" customHeight="1" x14ac:dyDescent="0.25">
      <c r="A497" s="187"/>
      <c r="B497" s="229"/>
      <c r="C497" s="250"/>
      <c r="D497" s="66" t="s">
        <v>28</v>
      </c>
      <c r="E497" s="63">
        <v>5</v>
      </c>
      <c r="F497" s="195"/>
      <c r="G497" s="157" t="s">
        <v>323</v>
      </c>
      <c r="H497" s="212" t="s">
        <v>324</v>
      </c>
      <c r="I497" s="157" t="s">
        <v>325</v>
      </c>
      <c r="J497" s="63">
        <v>5</v>
      </c>
      <c r="K497" s="63">
        <f>K512+K517</f>
        <v>2</v>
      </c>
      <c r="L497" s="240"/>
      <c r="M497" s="170" t="s">
        <v>326</v>
      </c>
      <c r="N497" s="148" t="s">
        <v>327</v>
      </c>
      <c r="O497" s="36">
        <f>O502+O507+O522</f>
        <v>15</v>
      </c>
      <c r="P497" s="36">
        <f>P502+P507+P522</f>
        <v>15</v>
      </c>
      <c r="Q497" s="36">
        <f>Q502+Q507+Q522</f>
        <v>15</v>
      </c>
      <c r="R497" s="36">
        <v>22.5</v>
      </c>
    </row>
    <row r="498" spans="1:18" ht="21.75" customHeight="1" x14ac:dyDescent="0.25">
      <c r="A498" s="187"/>
      <c r="B498" s="229"/>
      <c r="C498" s="250"/>
      <c r="D498" s="66" t="s">
        <v>33</v>
      </c>
      <c r="E498" s="63">
        <v>5</v>
      </c>
      <c r="F498" s="196"/>
      <c r="G498" s="158"/>
      <c r="H498" s="213"/>
      <c r="I498" s="158"/>
      <c r="J498" s="63">
        <v>5</v>
      </c>
      <c r="K498" s="63">
        <f t="shared" ref="K498:K501" si="23">K513+K518</f>
        <v>2</v>
      </c>
      <c r="L498" s="241"/>
      <c r="M498" s="171"/>
      <c r="N498" s="149"/>
      <c r="O498" s="36">
        <f t="shared" ref="O498:P501" si="24">O503+O508+O523</f>
        <v>15</v>
      </c>
      <c r="P498" s="36">
        <f t="shared" si="24"/>
        <v>15</v>
      </c>
      <c r="Q498" s="36">
        <v>15</v>
      </c>
      <c r="R498" s="36">
        <v>22.5</v>
      </c>
    </row>
    <row r="499" spans="1:18" ht="21.75" customHeight="1" x14ac:dyDescent="0.25">
      <c r="A499" s="187"/>
      <c r="B499" s="229"/>
      <c r="C499" s="250"/>
      <c r="D499" s="66" t="s">
        <v>34</v>
      </c>
      <c r="E499" s="63">
        <v>5</v>
      </c>
      <c r="F499" s="196"/>
      <c r="G499" s="158"/>
      <c r="H499" s="213"/>
      <c r="I499" s="158"/>
      <c r="J499" s="63">
        <v>5</v>
      </c>
      <c r="K499" s="63">
        <f t="shared" si="23"/>
        <v>2</v>
      </c>
      <c r="L499" s="241"/>
      <c r="M499" s="171"/>
      <c r="N499" s="149"/>
      <c r="O499" s="36">
        <f t="shared" si="24"/>
        <v>15</v>
      </c>
      <c r="P499" s="36">
        <f t="shared" si="24"/>
        <v>15</v>
      </c>
      <c r="Q499" s="36">
        <v>15</v>
      </c>
      <c r="R499" s="36">
        <v>22.5</v>
      </c>
    </row>
    <row r="500" spans="1:18" ht="21.75" customHeight="1" x14ac:dyDescent="0.25">
      <c r="A500" s="187"/>
      <c r="B500" s="229"/>
      <c r="C500" s="250"/>
      <c r="D500" s="66" t="s">
        <v>35</v>
      </c>
      <c r="E500" s="63">
        <v>5</v>
      </c>
      <c r="F500" s="196"/>
      <c r="G500" s="158"/>
      <c r="H500" s="213"/>
      <c r="I500" s="158"/>
      <c r="J500" s="63">
        <v>5</v>
      </c>
      <c r="K500" s="63">
        <f t="shared" si="23"/>
        <v>2</v>
      </c>
      <c r="L500" s="241"/>
      <c r="M500" s="171"/>
      <c r="N500" s="149"/>
      <c r="O500" s="36">
        <f t="shared" si="24"/>
        <v>15</v>
      </c>
      <c r="P500" s="36">
        <f t="shared" si="24"/>
        <v>15</v>
      </c>
      <c r="Q500" s="36">
        <v>15</v>
      </c>
      <c r="R500" s="36">
        <v>22.5</v>
      </c>
    </row>
    <row r="501" spans="1:18" ht="24" customHeight="1" x14ac:dyDescent="0.25">
      <c r="A501" s="187"/>
      <c r="B501" s="229"/>
      <c r="C501" s="251"/>
      <c r="D501" s="67" t="s">
        <v>36</v>
      </c>
      <c r="E501" s="63">
        <v>5</v>
      </c>
      <c r="F501" s="196"/>
      <c r="G501" s="158"/>
      <c r="H501" s="213"/>
      <c r="I501" s="158"/>
      <c r="J501" s="63">
        <v>5</v>
      </c>
      <c r="K501" s="63">
        <f t="shared" si="23"/>
        <v>2</v>
      </c>
      <c r="L501" s="242"/>
      <c r="M501" s="172"/>
      <c r="N501" s="150"/>
      <c r="O501" s="36">
        <f t="shared" si="24"/>
        <v>15</v>
      </c>
      <c r="P501" s="36">
        <f t="shared" si="24"/>
        <v>15</v>
      </c>
      <c r="Q501" s="36">
        <v>15</v>
      </c>
      <c r="R501" s="36">
        <v>23</v>
      </c>
    </row>
    <row r="502" spans="1:18" x14ac:dyDescent="0.25">
      <c r="A502" s="187"/>
      <c r="B502" s="229"/>
      <c r="C502" s="454" t="s">
        <v>568</v>
      </c>
      <c r="D502" s="119" t="s">
        <v>28</v>
      </c>
      <c r="E502" s="195"/>
      <c r="F502" s="196"/>
      <c r="G502" s="158"/>
      <c r="H502" s="213"/>
      <c r="I502" s="158"/>
      <c r="J502" s="451"/>
      <c r="K502" s="451"/>
      <c r="L502" s="363"/>
      <c r="M502" s="298"/>
      <c r="N502" s="148" t="s">
        <v>266</v>
      </c>
      <c r="O502" s="68">
        <v>5</v>
      </c>
      <c r="P502" s="68">
        <v>5</v>
      </c>
      <c r="Q502" s="68">
        <v>5</v>
      </c>
      <c r="R502" s="183"/>
    </row>
    <row r="503" spans="1:18" x14ac:dyDescent="0.25">
      <c r="A503" s="187"/>
      <c r="B503" s="229"/>
      <c r="C503" s="455"/>
      <c r="D503" s="119" t="s">
        <v>33</v>
      </c>
      <c r="E503" s="196"/>
      <c r="F503" s="196"/>
      <c r="G503" s="158"/>
      <c r="H503" s="213"/>
      <c r="I503" s="158"/>
      <c r="J503" s="452"/>
      <c r="K503" s="452"/>
      <c r="L503" s="364"/>
      <c r="M503" s="299"/>
      <c r="N503" s="149"/>
      <c r="O503" s="68">
        <v>5</v>
      </c>
      <c r="P503" s="68">
        <v>5</v>
      </c>
      <c r="Q503" s="68">
        <v>5</v>
      </c>
      <c r="R503" s="184"/>
    </row>
    <row r="504" spans="1:18" x14ac:dyDescent="0.25">
      <c r="A504" s="187"/>
      <c r="B504" s="229"/>
      <c r="C504" s="455"/>
      <c r="D504" s="119" t="s">
        <v>34</v>
      </c>
      <c r="E504" s="196"/>
      <c r="F504" s="196"/>
      <c r="G504" s="158"/>
      <c r="H504" s="213"/>
      <c r="I504" s="158"/>
      <c r="J504" s="452"/>
      <c r="K504" s="452"/>
      <c r="L504" s="364"/>
      <c r="M504" s="299"/>
      <c r="N504" s="149"/>
      <c r="O504" s="68">
        <v>5</v>
      </c>
      <c r="P504" s="68">
        <v>5</v>
      </c>
      <c r="Q504" s="68">
        <v>5</v>
      </c>
      <c r="R504" s="184"/>
    </row>
    <row r="505" spans="1:18" x14ac:dyDescent="0.25">
      <c r="A505" s="187"/>
      <c r="B505" s="229"/>
      <c r="C505" s="455"/>
      <c r="D505" s="119" t="s">
        <v>35</v>
      </c>
      <c r="E505" s="196"/>
      <c r="F505" s="196"/>
      <c r="G505" s="158"/>
      <c r="H505" s="213"/>
      <c r="I505" s="158"/>
      <c r="J505" s="452"/>
      <c r="K505" s="452"/>
      <c r="L505" s="364"/>
      <c r="M505" s="299"/>
      <c r="N505" s="149"/>
      <c r="O505" s="68">
        <v>5</v>
      </c>
      <c r="P505" s="68">
        <v>5</v>
      </c>
      <c r="Q505" s="68">
        <v>5</v>
      </c>
      <c r="R505" s="184"/>
    </row>
    <row r="506" spans="1:18" x14ac:dyDescent="0.25">
      <c r="A506" s="187"/>
      <c r="B506" s="229"/>
      <c r="C506" s="456"/>
      <c r="D506" s="119" t="s">
        <v>36</v>
      </c>
      <c r="E506" s="197"/>
      <c r="F506" s="196"/>
      <c r="G506" s="158"/>
      <c r="H506" s="213"/>
      <c r="I506" s="158"/>
      <c r="J506" s="453"/>
      <c r="K506" s="453"/>
      <c r="L506" s="365"/>
      <c r="M506" s="300"/>
      <c r="N506" s="150"/>
      <c r="O506" s="68">
        <v>5</v>
      </c>
      <c r="P506" s="68">
        <v>5</v>
      </c>
      <c r="Q506" s="68">
        <v>5</v>
      </c>
      <c r="R506" s="185"/>
    </row>
    <row r="507" spans="1:18" ht="20.25" customHeight="1" x14ac:dyDescent="0.25">
      <c r="A507" s="187"/>
      <c r="B507" s="229"/>
      <c r="C507" s="454" t="s">
        <v>569</v>
      </c>
      <c r="D507" s="119" t="s">
        <v>28</v>
      </c>
      <c r="E507" s="195"/>
      <c r="F507" s="196"/>
      <c r="G507" s="158"/>
      <c r="H507" s="213"/>
      <c r="I507" s="158"/>
      <c r="J507" s="451"/>
      <c r="K507" s="451"/>
      <c r="L507" s="363"/>
      <c r="M507" s="298"/>
      <c r="N507" s="148" t="s">
        <v>328</v>
      </c>
      <c r="O507" s="68">
        <v>5</v>
      </c>
      <c r="P507" s="68">
        <v>5</v>
      </c>
      <c r="Q507" s="68">
        <v>5</v>
      </c>
      <c r="R507" s="180"/>
    </row>
    <row r="508" spans="1:18" ht="20.25" customHeight="1" x14ac:dyDescent="0.25">
      <c r="A508" s="187"/>
      <c r="B508" s="229"/>
      <c r="C508" s="455"/>
      <c r="D508" s="119" t="s">
        <v>33</v>
      </c>
      <c r="E508" s="196"/>
      <c r="F508" s="196"/>
      <c r="G508" s="158"/>
      <c r="H508" s="213"/>
      <c r="I508" s="158"/>
      <c r="J508" s="452"/>
      <c r="K508" s="452"/>
      <c r="L508" s="364"/>
      <c r="M508" s="299"/>
      <c r="N508" s="149"/>
      <c r="O508" s="68">
        <v>5</v>
      </c>
      <c r="P508" s="68">
        <v>5</v>
      </c>
      <c r="Q508" s="68">
        <v>5</v>
      </c>
      <c r="R508" s="181"/>
    </row>
    <row r="509" spans="1:18" ht="20.25" customHeight="1" x14ac:dyDescent="0.25">
      <c r="A509" s="187"/>
      <c r="B509" s="229"/>
      <c r="C509" s="455"/>
      <c r="D509" s="119" t="s">
        <v>34</v>
      </c>
      <c r="E509" s="196"/>
      <c r="F509" s="196"/>
      <c r="G509" s="158"/>
      <c r="H509" s="213"/>
      <c r="I509" s="158"/>
      <c r="J509" s="452"/>
      <c r="K509" s="452"/>
      <c r="L509" s="364"/>
      <c r="M509" s="299"/>
      <c r="N509" s="149"/>
      <c r="O509" s="68">
        <v>5</v>
      </c>
      <c r="P509" s="68">
        <v>5</v>
      </c>
      <c r="Q509" s="68">
        <v>5</v>
      </c>
      <c r="R509" s="181"/>
    </row>
    <row r="510" spans="1:18" ht="20.25" customHeight="1" x14ac:dyDescent="0.25">
      <c r="A510" s="187"/>
      <c r="B510" s="229"/>
      <c r="C510" s="455"/>
      <c r="D510" s="119" t="s">
        <v>35</v>
      </c>
      <c r="E510" s="196"/>
      <c r="F510" s="196"/>
      <c r="G510" s="158"/>
      <c r="H510" s="213"/>
      <c r="I510" s="158"/>
      <c r="J510" s="452"/>
      <c r="K510" s="452"/>
      <c r="L510" s="364"/>
      <c r="M510" s="299"/>
      <c r="N510" s="149"/>
      <c r="O510" s="68">
        <v>5</v>
      </c>
      <c r="P510" s="68">
        <v>5</v>
      </c>
      <c r="Q510" s="68">
        <v>5</v>
      </c>
      <c r="R510" s="181"/>
    </row>
    <row r="511" spans="1:18" ht="20.25" customHeight="1" x14ac:dyDescent="0.25">
      <c r="A511" s="187"/>
      <c r="B511" s="229"/>
      <c r="C511" s="456"/>
      <c r="D511" s="119" t="s">
        <v>36</v>
      </c>
      <c r="E511" s="197"/>
      <c r="F511" s="196"/>
      <c r="G511" s="158"/>
      <c r="H511" s="213"/>
      <c r="I511" s="158"/>
      <c r="J511" s="453"/>
      <c r="K511" s="453"/>
      <c r="L511" s="365"/>
      <c r="M511" s="300"/>
      <c r="N511" s="150"/>
      <c r="O511" s="68">
        <v>5</v>
      </c>
      <c r="P511" s="68">
        <v>5</v>
      </c>
      <c r="Q511" s="68">
        <v>5</v>
      </c>
      <c r="R511" s="182"/>
    </row>
    <row r="512" spans="1:18" x14ac:dyDescent="0.25">
      <c r="A512" s="187"/>
      <c r="B512" s="229"/>
      <c r="C512" s="454" t="s">
        <v>570</v>
      </c>
      <c r="D512" s="119" t="s">
        <v>28</v>
      </c>
      <c r="E512" s="195"/>
      <c r="F512" s="196"/>
      <c r="G512" s="158"/>
      <c r="H512" s="213"/>
      <c r="I512" s="158"/>
      <c r="J512" s="451"/>
      <c r="K512" s="122">
        <v>1</v>
      </c>
      <c r="L512" s="363"/>
      <c r="M512" s="298" t="s">
        <v>329</v>
      </c>
      <c r="N512" s="170"/>
      <c r="O512" s="280"/>
      <c r="P512" s="280"/>
      <c r="Q512" s="280"/>
      <c r="R512" s="180"/>
    </row>
    <row r="513" spans="1:18" x14ac:dyDescent="0.25">
      <c r="A513" s="187"/>
      <c r="B513" s="229"/>
      <c r="C513" s="455"/>
      <c r="D513" s="119" t="s">
        <v>33</v>
      </c>
      <c r="E513" s="196"/>
      <c r="F513" s="196"/>
      <c r="G513" s="158"/>
      <c r="H513" s="213"/>
      <c r="I513" s="158"/>
      <c r="J513" s="452"/>
      <c r="K513" s="122">
        <v>1</v>
      </c>
      <c r="L513" s="364"/>
      <c r="M513" s="299"/>
      <c r="N513" s="171"/>
      <c r="O513" s="281"/>
      <c r="P513" s="281"/>
      <c r="Q513" s="281"/>
      <c r="R513" s="181"/>
    </row>
    <row r="514" spans="1:18" x14ac:dyDescent="0.25">
      <c r="A514" s="187"/>
      <c r="B514" s="229"/>
      <c r="C514" s="455"/>
      <c r="D514" s="119" t="s">
        <v>34</v>
      </c>
      <c r="E514" s="196"/>
      <c r="F514" s="196"/>
      <c r="G514" s="158"/>
      <c r="H514" s="213"/>
      <c r="I514" s="158"/>
      <c r="J514" s="452"/>
      <c r="K514" s="122">
        <v>1</v>
      </c>
      <c r="L514" s="364"/>
      <c r="M514" s="299"/>
      <c r="N514" s="171"/>
      <c r="O514" s="281"/>
      <c r="P514" s="281"/>
      <c r="Q514" s="281"/>
      <c r="R514" s="181"/>
    </row>
    <row r="515" spans="1:18" x14ac:dyDescent="0.25">
      <c r="A515" s="187"/>
      <c r="B515" s="229"/>
      <c r="C515" s="455"/>
      <c r="D515" s="119" t="s">
        <v>35</v>
      </c>
      <c r="E515" s="196"/>
      <c r="F515" s="196"/>
      <c r="G515" s="158"/>
      <c r="H515" s="213"/>
      <c r="I515" s="158"/>
      <c r="J515" s="452"/>
      <c r="K515" s="122">
        <v>1</v>
      </c>
      <c r="L515" s="364"/>
      <c r="M515" s="299"/>
      <c r="N515" s="171"/>
      <c r="O515" s="281"/>
      <c r="P515" s="281"/>
      <c r="Q515" s="281"/>
      <c r="R515" s="181"/>
    </row>
    <row r="516" spans="1:18" x14ac:dyDescent="0.25">
      <c r="A516" s="187"/>
      <c r="B516" s="229"/>
      <c r="C516" s="456"/>
      <c r="D516" s="119" t="s">
        <v>36</v>
      </c>
      <c r="E516" s="197"/>
      <c r="F516" s="196"/>
      <c r="G516" s="158"/>
      <c r="H516" s="213"/>
      <c r="I516" s="158"/>
      <c r="J516" s="453"/>
      <c r="K516" s="122">
        <v>1</v>
      </c>
      <c r="L516" s="365"/>
      <c r="M516" s="300"/>
      <c r="N516" s="172"/>
      <c r="O516" s="282"/>
      <c r="P516" s="282"/>
      <c r="Q516" s="282"/>
      <c r="R516" s="182"/>
    </row>
    <row r="517" spans="1:18" x14ac:dyDescent="0.25">
      <c r="A517" s="187"/>
      <c r="B517" s="229"/>
      <c r="C517" s="448" t="s">
        <v>571</v>
      </c>
      <c r="D517" s="120" t="s">
        <v>28</v>
      </c>
      <c r="E517" s="195"/>
      <c r="F517" s="196"/>
      <c r="G517" s="158"/>
      <c r="H517" s="213"/>
      <c r="I517" s="158"/>
      <c r="J517" s="451"/>
      <c r="K517" s="122">
        <v>1</v>
      </c>
      <c r="L517" s="363"/>
      <c r="M517" s="298" t="s">
        <v>329</v>
      </c>
      <c r="N517" s="170"/>
      <c r="O517" s="280"/>
      <c r="P517" s="280"/>
      <c r="Q517" s="280"/>
      <c r="R517" s="180"/>
    </row>
    <row r="518" spans="1:18" x14ac:dyDescent="0.25">
      <c r="A518" s="187"/>
      <c r="B518" s="229"/>
      <c r="C518" s="449"/>
      <c r="D518" s="121" t="s">
        <v>33</v>
      </c>
      <c r="E518" s="196"/>
      <c r="F518" s="196"/>
      <c r="G518" s="158"/>
      <c r="H518" s="213"/>
      <c r="I518" s="158"/>
      <c r="J518" s="452"/>
      <c r="K518" s="122">
        <v>1</v>
      </c>
      <c r="L518" s="364"/>
      <c r="M518" s="299"/>
      <c r="N518" s="171"/>
      <c r="O518" s="281"/>
      <c r="P518" s="281"/>
      <c r="Q518" s="281"/>
      <c r="R518" s="181"/>
    </row>
    <row r="519" spans="1:18" x14ac:dyDescent="0.25">
      <c r="A519" s="187"/>
      <c r="B519" s="229"/>
      <c r="C519" s="449"/>
      <c r="D519" s="121" t="s">
        <v>34</v>
      </c>
      <c r="E519" s="196"/>
      <c r="F519" s="196"/>
      <c r="G519" s="158"/>
      <c r="H519" s="213"/>
      <c r="I519" s="158"/>
      <c r="J519" s="452"/>
      <c r="K519" s="122">
        <v>1</v>
      </c>
      <c r="L519" s="364"/>
      <c r="M519" s="299"/>
      <c r="N519" s="171"/>
      <c r="O519" s="281"/>
      <c r="P519" s="281"/>
      <c r="Q519" s="281"/>
      <c r="R519" s="181"/>
    </row>
    <row r="520" spans="1:18" x14ac:dyDescent="0.25">
      <c r="A520" s="187"/>
      <c r="B520" s="229"/>
      <c r="C520" s="449"/>
      <c r="D520" s="121" t="s">
        <v>35</v>
      </c>
      <c r="E520" s="196"/>
      <c r="F520" s="196"/>
      <c r="G520" s="158"/>
      <c r="H520" s="213"/>
      <c r="I520" s="158"/>
      <c r="J520" s="452"/>
      <c r="K520" s="122">
        <v>1</v>
      </c>
      <c r="L520" s="364"/>
      <c r="M520" s="299"/>
      <c r="N520" s="171"/>
      <c r="O520" s="281"/>
      <c r="P520" s="281"/>
      <c r="Q520" s="281"/>
      <c r="R520" s="181"/>
    </row>
    <row r="521" spans="1:18" x14ac:dyDescent="0.25">
      <c r="A521" s="187"/>
      <c r="B521" s="229"/>
      <c r="C521" s="450"/>
      <c r="D521" s="121" t="s">
        <v>36</v>
      </c>
      <c r="E521" s="197"/>
      <c r="F521" s="196"/>
      <c r="G521" s="158"/>
      <c r="H521" s="213"/>
      <c r="I521" s="158"/>
      <c r="J521" s="453"/>
      <c r="K521" s="122">
        <v>1</v>
      </c>
      <c r="L521" s="365"/>
      <c r="M521" s="300"/>
      <c r="N521" s="172"/>
      <c r="O521" s="282"/>
      <c r="P521" s="282"/>
      <c r="Q521" s="282"/>
      <c r="R521" s="182"/>
    </row>
    <row r="522" spans="1:18" x14ac:dyDescent="0.25">
      <c r="A522" s="187"/>
      <c r="B522" s="229"/>
      <c r="C522" s="448" t="s">
        <v>572</v>
      </c>
      <c r="D522" s="121" t="s">
        <v>28</v>
      </c>
      <c r="E522" s="195"/>
      <c r="F522" s="196"/>
      <c r="G522" s="158"/>
      <c r="H522" s="213"/>
      <c r="I522" s="158"/>
      <c r="J522" s="451"/>
      <c r="K522" s="451"/>
      <c r="L522" s="363"/>
      <c r="M522" s="298"/>
      <c r="N522" s="148" t="s">
        <v>328</v>
      </c>
      <c r="O522" s="68">
        <v>5</v>
      </c>
      <c r="P522" s="68">
        <v>5</v>
      </c>
      <c r="Q522" s="68">
        <v>5</v>
      </c>
      <c r="R522" s="180"/>
    </row>
    <row r="523" spans="1:18" x14ac:dyDescent="0.25">
      <c r="A523" s="187"/>
      <c r="B523" s="229"/>
      <c r="C523" s="449"/>
      <c r="D523" s="121" t="s">
        <v>33</v>
      </c>
      <c r="E523" s="196"/>
      <c r="F523" s="196"/>
      <c r="G523" s="158"/>
      <c r="H523" s="213"/>
      <c r="I523" s="158"/>
      <c r="J523" s="452"/>
      <c r="K523" s="452"/>
      <c r="L523" s="364"/>
      <c r="M523" s="299"/>
      <c r="N523" s="149"/>
      <c r="O523" s="68">
        <v>5</v>
      </c>
      <c r="P523" s="68">
        <v>5</v>
      </c>
      <c r="Q523" s="68">
        <v>5</v>
      </c>
      <c r="R523" s="181"/>
    </row>
    <row r="524" spans="1:18" x14ac:dyDescent="0.25">
      <c r="A524" s="187"/>
      <c r="B524" s="229"/>
      <c r="C524" s="449"/>
      <c r="D524" s="121" t="s">
        <v>34</v>
      </c>
      <c r="E524" s="196"/>
      <c r="F524" s="196"/>
      <c r="G524" s="158"/>
      <c r="H524" s="213"/>
      <c r="I524" s="158"/>
      <c r="J524" s="452"/>
      <c r="K524" s="452"/>
      <c r="L524" s="364"/>
      <c r="M524" s="299"/>
      <c r="N524" s="149"/>
      <c r="O524" s="68">
        <v>5</v>
      </c>
      <c r="P524" s="68">
        <v>5</v>
      </c>
      <c r="Q524" s="68">
        <v>5</v>
      </c>
      <c r="R524" s="181"/>
    </row>
    <row r="525" spans="1:18" x14ac:dyDescent="0.25">
      <c r="A525" s="187"/>
      <c r="B525" s="229"/>
      <c r="C525" s="449"/>
      <c r="D525" s="121" t="s">
        <v>35</v>
      </c>
      <c r="E525" s="196"/>
      <c r="F525" s="196"/>
      <c r="G525" s="158"/>
      <c r="H525" s="213"/>
      <c r="I525" s="158"/>
      <c r="J525" s="452"/>
      <c r="K525" s="452"/>
      <c r="L525" s="364"/>
      <c r="M525" s="299"/>
      <c r="N525" s="149"/>
      <c r="O525" s="68">
        <v>5</v>
      </c>
      <c r="P525" s="68">
        <v>5</v>
      </c>
      <c r="Q525" s="68">
        <v>5</v>
      </c>
      <c r="R525" s="181"/>
    </row>
    <row r="526" spans="1:18" x14ac:dyDescent="0.25">
      <c r="A526" s="188"/>
      <c r="B526" s="230"/>
      <c r="C526" s="450"/>
      <c r="D526" s="121" t="s">
        <v>36</v>
      </c>
      <c r="E526" s="197"/>
      <c r="F526" s="197"/>
      <c r="G526" s="159"/>
      <c r="H526" s="214"/>
      <c r="I526" s="159"/>
      <c r="J526" s="452"/>
      <c r="K526" s="452"/>
      <c r="L526" s="364"/>
      <c r="M526" s="300"/>
      <c r="N526" s="150"/>
      <c r="O526" s="68">
        <v>5</v>
      </c>
      <c r="P526" s="68">
        <v>5</v>
      </c>
      <c r="Q526" s="68">
        <v>5</v>
      </c>
      <c r="R526" s="182"/>
    </row>
    <row r="527" spans="1:18" x14ac:dyDescent="0.25">
      <c r="A527" s="186" t="s">
        <v>330</v>
      </c>
      <c r="B527" s="189" t="s">
        <v>590</v>
      </c>
      <c r="C527" s="445" t="s">
        <v>331</v>
      </c>
      <c r="D527" s="38" t="s">
        <v>27</v>
      </c>
      <c r="E527" s="33">
        <v>21</v>
      </c>
      <c r="F527" s="33"/>
      <c r="G527" s="33"/>
      <c r="H527" s="33"/>
      <c r="I527" s="33"/>
      <c r="J527" s="34">
        <f>SUM(J528:J532)</f>
        <v>8</v>
      </c>
      <c r="K527" s="34">
        <f>SUM(K528:K532)</f>
        <v>8</v>
      </c>
      <c r="L527" s="34"/>
      <c r="M527" s="34"/>
      <c r="N527" s="34"/>
      <c r="O527" s="34"/>
      <c r="P527" s="34"/>
      <c r="Q527" s="34"/>
      <c r="R527" s="34"/>
    </row>
    <row r="528" spans="1:18" x14ac:dyDescent="0.25">
      <c r="A528" s="187"/>
      <c r="B528" s="190"/>
      <c r="C528" s="446"/>
      <c r="D528" s="55" t="s">
        <v>28</v>
      </c>
      <c r="E528" s="5">
        <v>0</v>
      </c>
      <c r="F528" s="183"/>
      <c r="G528" s="170" t="s">
        <v>332</v>
      </c>
      <c r="H528" s="192" t="s">
        <v>333</v>
      </c>
      <c r="I528" s="170" t="s">
        <v>334</v>
      </c>
      <c r="J528" s="5">
        <v>0</v>
      </c>
      <c r="K528" s="5">
        <v>0</v>
      </c>
      <c r="L528" s="225"/>
      <c r="M528" s="441"/>
      <c r="N528" s="183"/>
      <c r="O528" s="183"/>
      <c r="P528" s="183"/>
      <c r="Q528" s="183"/>
      <c r="R528" s="183"/>
    </row>
    <row r="529" spans="1:18" x14ac:dyDescent="0.25">
      <c r="A529" s="187"/>
      <c r="B529" s="190"/>
      <c r="C529" s="446"/>
      <c r="D529" s="55" t="s">
        <v>33</v>
      </c>
      <c r="E529" s="5">
        <v>5</v>
      </c>
      <c r="F529" s="184"/>
      <c r="G529" s="171"/>
      <c r="H529" s="193"/>
      <c r="I529" s="171"/>
      <c r="J529" s="5">
        <v>2</v>
      </c>
      <c r="K529" s="5">
        <v>2</v>
      </c>
      <c r="L529" s="226"/>
      <c r="M529" s="442"/>
      <c r="N529" s="184"/>
      <c r="O529" s="184"/>
      <c r="P529" s="184"/>
      <c r="Q529" s="184"/>
      <c r="R529" s="184"/>
    </row>
    <row r="530" spans="1:18" x14ac:dyDescent="0.25">
      <c r="A530" s="187"/>
      <c r="B530" s="190"/>
      <c r="C530" s="446"/>
      <c r="D530" s="55" t="s">
        <v>34</v>
      </c>
      <c r="E530" s="5">
        <v>8</v>
      </c>
      <c r="F530" s="184"/>
      <c r="G530" s="171"/>
      <c r="H530" s="193"/>
      <c r="I530" s="171"/>
      <c r="J530" s="5">
        <v>3</v>
      </c>
      <c r="K530" s="5">
        <v>3</v>
      </c>
      <c r="L530" s="226"/>
      <c r="M530" s="442"/>
      <c r="N530" s="184"/>
      <c r="O530" s="184"/>
      <c r="P530" s="184"/>
      <c r="Q530" s="184"/>
      <c r="R530" s="184"/>
    </row>
    <row r="531" spans="1:18" x14ac:dyDescent="0.25">
      <c r="A531" s="187"/>
      <c r="B531" s="190"/>
      <c r="C531" s="446"/>
      <c r="D531" s="55" t="s">
        <v>35</v>
      </c>
      <c r="E531" s="5">
        <v>3</v>
      </c>
      <c r="F531" s="184"/>
      <c r="G531" s="171"/>
      <c r="H531" s="193"/>
      <c r="I531" s="171"/>
      <c r="J531" s="5">
        <v>1</v>
      </c>
      <c r="K531" s="5">
        <v>1</v>
      </c>
      <c r="L531" s="226"/>
      <c r="M531" s="442"/>
      <c r="N531" s="184"/>
      <c r="O531" s="184"/>
      <c r="P531" s="184"/>
      <c r="Q531" s="184"/>
      <c r="R531" s="184"/>
    </row>
    <row r="532" spans="1:18" x14ac:dyDescent="0.25">
      <c r="A532" s="188"/>
      <c r="B532" s="444"/>
      <c r="C532" s="447"/>
      <c r="D532" s="55" t="s">
        <v>36</v>
      </c>
      <c r="E532" s="5">
        <v>5</v>
      </c>
      <c r="F532" s="185"/>
      <c r="G532" s="172"/>
      <c r="H532" s="194"/>
      <c r="I532" s="172"/>
      <c r="J532" s="5">
        <v>2</v>
      </c>
      <c r="K532" s="5">
        <v>2</v>
      </c>
      <c r="L532" s="227"/>
      <c r="M532" s="443"/>
      <c r="N532" s="185"/>
      <c r="O532" s="185"/>
      <c r="P532" s="185"/>
      <c r="Q532" s="185"/>
      <c r="R532" s="185"/>
    </row>
    <row r="533" spans="1:18" x14ac:dyDescent="0.25">
      <c r="A533" s="186" t="s">
        <v>335</v>
      </c>
      <c r="B533" s="426" t="s">
        <v>591</v>
      </c>
      <c r="C533" s="228" t="s">
        <v>215</v>
      </c>
      <c r="D533" s="53" t="s">
        <v>27</v>
      </c>
      <c r="E533" s="34">
        <v>28</v>
      </c>
      <c r="F533" s="39"/>
      <c r="G533" s="39"/>
      <c r="H533" s="34"/>
      <c r="I533" s="34"/>
      <c r="J533" s="34">
        <f>SUM(J534:J538)</f>
        <v>28</v>
      </c>
      <c r="K533" s="34">
        <f>SUM(K534:K538)</f>
        <v>10</v>
      </c>
      <c r="L533" s="34"/>
      <c r="M533" s="34"/>
      <c r="N533" s="34"/>
      <c r="O533" s="34"/>
      <c r="P533" s="34"/>
      <c r="Q533" s="34"/>
      <c r="R533" s="34"/>
    </row>
    <row r="534" spans="1:18" x14ac:dyDescent="0.25">
      <c r="A534" s="187"/>
      <c r="B534" s="427"/>
      <c r="C534" s="229"/>
      <c r="D534" s="69" t="s">
        <v>28</v>
      </c>
      <c r="E534" s="70">
        <v>6</v>
      </c>
      <c r="F534" s="173"/>
      <c r="G534" s="432"/>
      <c r="H534" s="438"/>
      <c r="I534" s="148" t="s">
        <v>336</v>
      </c>
      <c r="J534" s="36">
        <v>6</v>
      </c>
      <c r="K534" s="36">
        <f>K539+K544</f>
        <v>2</v>
      </c>
      <c r="L534" s="180"/>
      <c r="M534" s="148" t="s">
        <v>32</v>
      </c>
      <c r="N534" s="283"/>
      <c r="O534" s="225"/>
      <c r="P534" s="225"/>
      <c r="Q534" s="225"/>
      <c r="R534" s="225"/>
    </row>
    <row r="535" spans="1:18" x14ac:dyDescent="0.25">
      <c r="A535" s="187"/>
      <c r="B535" s="427"/>
      <c r="C535" s="229"/>
      <c r="D535" s="69" t="s">
        <v>33</v>
      </c>
      <c r="E535" s="70">
        <v>7</v>
      </c>
      <c r="F535" s="173"/>
      <c r="G535" s="433"/>
      <c r="H535" s="439"/>
      <c r="I535" s="149"/>
      <c r="J535" s="36">
        <v>7</v>
      </c>
      <c r="K535" s="36">
        <f t="shared" ref="K535:K538" si="25">K540+K545</f>
        <v>2</v>
      </c>
      <c r="L535" s="181"/>
      <c r="M535" s="149"/>
      <c r="N535" s="284"/>
      <c r="O535" s="226"/>
      <c r="P535" s="226"/>
      <c r="Q535" s="226"/>
      <c r="R535" s="226"/>
    </row>
    <row r="536" spans="1:18" x14ac:dyDescent="0.25">
      <c r="A536" s="187"/>
      <c r="B536" s="427"/>
      <c r="C536" s="229"/>
      <c r="D536" s="69" t="s">
        <v>34</v>
      </c>
      <c r="E536" s="70">
        <v>3</v>
      </c>
      <c r="F536" s="173"/>
      <c r="G536" s="433"/>
      <c r="H536" s="439"/>
      <c r="I536" s="149"/>
      <c r="J536" s="36">
        <v>3</v>
      </c>
      <c r="K536" s="36">
        <f t="shared" si="25"/>
        <v>2</v>
      </c>
      <c r="L536" s="181"/>
      <c r="M536" s="149"/>
      <c r="N536" s="284"/>
      <c r="O536" s="226"/>
      <c r="P536" s="226"/>
      <c r="Q536" s="226"/>
      <c r="R536" s="226"/>
    </row>
    <row r="537" spans="1:18" x14ac:dyDescent="0.25">
      <c r="A537" s="187"/>
      <c r="B537" s="427"/>
      <c r="C537" s="229"/>
      <c r="D537" s="69" t="s">
        <v>35</v>
      </c>
      <c r="E537" s="70">
        <v>3</v>
      </c>
      <c r="F537" s="173"/>
      <c r="G537" s="433"/>
      <c r="H537" s="439"/>
      <c r="I537" s="149"/>
      <c r="J537" s="36">
        <v>3</v>
      </c>
      <c r="K537" s="36">
        <f t="shared" si="25"/>
        <v>2</v>
      </c>
      <c r="L537" s="181"/>
      <c r="M537" s="149"/>
      <c r="N537" s="284"/>
      <c r="O537" s="226"/>
      <c r="P537" s="226"/>
      <c r="Q537" s="226"/>
      <c r="R537" s="226"/>
    </row>
    <row r="538" spans="1:18" x14ac:dyDescent="0.25">
      <c r="A538" s="187"/>
      <c r="B538" s="427"/>
      <c r="C538" s="230"/>
      <c r="D538" s="69" t="s">
        <v>36</v>
      </c>
      <c r="E538" s="70">
        <v>9</v>
      </c>
      <c r="F538" s="173"/>
      <c r="G538" s="434"/>
      <c r="H538" s="440"/>
      <c r="I538" s="150"/>
      <c r="J538" s="36">
        <v>9</v>
      </c>
      <c r="K538" s="36">
        <f t="shared" si="25"/>
        <v>2</v>
      </c>
      <c r="L538" s="182"/>
      <c r="M538" s="150"/>
      <c r="N538" s="285"/>
      <c r="O538" s="227"/>
      <c r="P538" s="227"/>
      <c r="Q538" s="227"/>
      <c r="R538" s="227"/>
    </row>
    <row r="539" spans="1:18" x14ac:dyDescent="0.25">
      <c r="A539" s="187"/>
      <c r="B539" s="427"/>
      <c r="C539" s="151" t="s">
        <v>337</v>
      </c>
      <c r="D539" s="27" t="s">
        <v>28</v>
      </c>
      <c r="E539" s="123">
        <v>6</v>
      </c>
      <c r="F539" s="173"/>
      <c r="G539" s="432" t="s">
        <v>194</v>
      </c>
      <c r="H539" s="435" t="s">
        <v>338</v>
      </c>
      <c r="I539" s="148" t="s">
        <v>339</v>
      </c>
      <c r="J539" s="225"/>
      <c r="K539" s="124">
        <v>1</v>
      </c>
      <c r="L539" s="180"/>
      <c r="M539" s="333" t="s">
        <v>146</v>
      </c>
      <c r="N539" s="225"/>
      <c r="O539" s="154"/>
      <c r="P539" s="154"/>
      <c r="Q539" s="154"/>
      <c r="R539" s="154"/>
    </row>
    <row r="540" spans="1:18" x14ac:dyDescent="0.25">
      <c r="A540" s="187"/>
      <c r="B540" s="427"/>
      <c r="C540" s="152"/>
      <c r="D540" s="27" t="s">
        <v>33</v>
      </c>
      <c r="E540" s="123">
        <v>7</v>
      </c>
      <c r="F540" s="173"/>
      <c r="G540" s="433"/>
      <c r="H540" s="436"/>
      <c r="I540" s="149"/>
      <c r="J540" s="226"/>
      <c r="K540" s="124">
        <v>1</v>
      </c>
      <c r="L540" s="181"/>
      <c r="M540" s="334"/>
      <c r="N540" s="226"/>
      <c r="O540" s="155"/>
      <c r="P540" s="155"/>
      <c r="Q540" s="155"/>
      <c r="R540" s="155"/>
    </row>
    <row r="541" spans="1:18" x14ac:dyDescent="0.25">
      <c r="A541" s="187"/>
      <c r="B541" s="427"/>
      <c r="C541" s="152"/>
      <c r="D541" s="27" t="s">
        <v>34</v>
      </c>
      <c r="E541" s="123">
        <v>3</v>
      </c>
      <c r="F541" s="173"/>
      <c r="G541" s="433"/>
      <c r="H541" s="436"/>
      <c r="I541" s="149"/>
      <c r="J541" s="226"/>
      <c r="K541" s="124">
        <v>1</v>
      </c>
      <c r="L541" s="181"/>
      <c r="M541" s="334"/>
      <c r="N541" s="226"/>
      <c r="O541" s="155"/>
      <c r="P541" s="155"/>
      <c r="Q541" s="155"/>
      <c r="R541" s="155"/>
    </row>
    <row r="542" spans="1:18" x14ac:dyDescent="0.25">
      <c r="A542" s="187"/>
      <c r="B542" s="427"/>
      <c r="C542" s="152"/>
      <c r="D542" s="27" t="s">
        <v>35</v>
      </c>
      <c r="E542" s="123">
        <v>3</v>
      </c>
      <c r="F542" s="173"/>
      <c r="G542" s="433"/>
      <c r="H542" s="436"/>
      <c r="I542" s="149"/>
      <c r="J542" s="226"/>
      <c r="K542" s="124">
        <v>1</v>
      </c>
      <c r="L542" s="181"/>
      <c r="M542" s="334"/>
      <c r="N542" s="226"/>
      <c r="O542" s="155"/>
      <c r="P542" s="155"/>
      <c r="Q542" s="155"/>
      <c r="R542" s="155"/>
    </row>
    <row r="543" spans="1:18" x14ac:dyDescent="0.25">
      <c r="A543" s="187"/>
      <c r="B543" s="427"/>
      <c r="C543" s="153"/>
      <c r="D543" s="27" t="s">
        <v>36</v>
      </c>
      <c r="E543" s="123">
        <v>9</v>
      </c>
      <c r="F543" s="173"/>
      <c r="G543" s="434"/>
      <c r="H543" s="437"/>
      <c r="I543" s="150"/>
      <c r="J543" s="227"/>
      <c r="K543" s="124">
        <v>1</v>
      </c>
      <c r="L543" s="182"/>
      <c r="M543" s="335"/>
      <c r="N543" s="227"/>
      <c r="O543" s="156"/>
      <c r="P543" s="156"/>
      <c r="Q543" s="156"/>
      <c r="R543" s="156"/>
    </row>
    <row r="544" spans="1:18" x14ac:dyDescent="0.25">
      <c r="A544" s="187"/>
      <c r="B544" s="427"/>
      <c r="C544" s="222" t="s">
        <v>147</v>
      </c>
      <c r="D544" s="27" t="s">
        <v>28</v>
      </c>
      <c r="E544" s="123">
        <v>6</v>
      </c>
      <c r="F544" s="173"/>
      <c r="G544" s="429" t="s">
        <v>178</v>
      </c>
      <c r="H544" s="295" t="s">
        <v>148</v>
      </c>
      <c r="I544" s="148" t="s">
        <v>145</v>
      </c>
      <c r="J544" s="180"/>
      <c r="K544" s="124">
        <v>1</v>
      </c>
      <c r="L544" s="71"/>
      <c r="M544" s="333" t="s">
        <v>340</v>
      </c>
      <c r="N544" s="225"/>
      <c r="O544" s="154"/>
      <c r="P544" s="154"/>
      <c r="Q544" s="154"/>
      <c r="R544" s="154"/>
    </row>
    <row r="545" spans="1:18" x14ac:dyDescent="0.25">
      <c r="A545" s="187"/>
      <c r="B545" s="427"/>
      <c r="C545" s="223"/>
      <c r="D545" s="27" t="s">
        <v>33</v>
      </c>
      <c r="E545" s="123">
        <v>7</v>
      </c>
      <c r="F545" s="173"/>
      <c r="G545" s="430"/>
      <c r="H545" s="296"/>
      <c r="I545" s="149"/>
      <c r="J545" s="181"/>
      <c r="K545" s="124">
        <v>1</v>
      </c>
      <c r="L545" s="72"/>
      <c r="M545" s="334"/>
      <c r="N545" s="226"/>
      <c r="O545" s="155"/>
      <c r="P545" s="155"/>
      <c r="Q545" s="155"/>
      <c r="R545" s="155"/>
    </row>
    <row r="546" spans="1:18" x14ac:dyDescent="0.25">
      <c r="A546" s="187"/>
      <c r="B546" s="427"/>
      <c r="C546" s="223"/>
      <c r="D546" s="27" t="s">
        <v>34</v>
      </c>
      <c r="E546" s="123">
        <v>3</v>
      </c>
      <c r="F546" s="173"/>
      <c r="G546" s="430"/>
      <c r="H546" s="296"/>
      <c r="I546" s="149"/>
      <c r="J546" s="181"/>
      <c r="K546" s="124">
        <v>1</v>
      </c>
      <c r="L546" s="72"/>
      <c r="M546" s="334"/>
      <c r="N546" s="226"/>
      <c r="O546" s="155"/>
      <c r="P546" s="155"/>
      <c r="Q546" s="155"/>
      <c r="R546" s="155"/>
    </row>
    <row r="547" spans="1:18" x14ac:dyDescent="0.25">
      <c r="A547" s="187"/>
      <c r="B547" s="427"/>
      <c r="C547" s="223"/>
      <c r="D547" s="27" t="s">
        <v>35</v>
      </c>
      <c r="E547" s="123">
        <v>3</v>
      </c>
      <c r="F547" s="173"/>
      <c r="G547" s="430"/>
      <c r="H547" s="296"/>
      <c r="I547" s="149"/>
      <c r="J547" s="181"/>
      <c r="K547" s="124">
        <v>1</v>
      </c>
      <c r="L547" s="72"/>
      <c r="M547" s="334"/>
      <c r="N547" s="226"/>
      <c r="O547" s="155"/>
      <c r="P547" s="155"/>
      <c r="Q547" s="155"/>
      <c r="R547" s="155"/>
    </row>
    <row r="548" spans="1:18" x14ac:dyDescent="0.25">
      <c r="A548" s="188"/>
      <c r="B548" s="428"/>
      <c r="C548" s="224"/>
      <c r="D548" s="27" t="s">
        <v>36</v>
      </c>
      <c r="E548" s="123">
        <v>9</v>
      </c>
      <c r="F548" s="173"/>
      <c r="G548" s="431"/>
      <c r="H548" s="297"/>
      <c r="I548" s="150"/>
      <c r="J548" s="182"/>
      <c r="K548" s="124">
        <v>1</v>
      </c>
      <c r="L548" s="73"/>
      <c r="M548" s="335"/>
      <c r="N548" s="227"/>
      <c r="O548" s="156"/>
      <c r="P548" s="156"/>
      <c r="Q548" s="156"/>
      <c r="R548" s="156"/>
    </row>
    <row r="549" spans="1:18" x14ac:dyDescent="0.25">
      <c r="A549" s="378" t="s">
        <v>341</v>
      </c>
      <c r="B549" s="379"/>
      <c r="C549" s="379"/>
      <c r="D549" s="379"/>
      <c r="E549" s="379"/>
      <c r="F549" s="379"/>
      <c r="G549" s="379"/>
      <c r="H549" s="379"/>
      <c r="I549" s="379"/>
      <c r="J549" s="379"/>
      <c r="K549" s="379"/>
      <c r="L549" s="379"/>
      <c r="M549" s="379"/>
      <c r="N549" s="379"/>
      <c r="O549" s="379"/>
      <c r="P549" s="379"/>
      <c r="Q549" s="379"/>
      <c r="R549" s="380"/>
    </row>
    <row r="550" spans="1:18" x14ac:dyDescent="0.25">
      <c r="A550" s="186" t="s">
        <v>342</v>
      </c>
      <c r="B550" s="164" t="s">
        <v>343</v>
      </c>
      <c r="C550" s="384" t="s">
        <v>315</v>
      </c>
      <c r="D550" s="38" t="s">
        <v>27</v>
      </c>
      <c r="E550" s="54">
        <v>2</v>
      </c>
      <c r="F550" s="54"/>
      <c r="G550" s="54"/>
      <c r="H550" s="54"/>
      <c r="I550" s="54"/>
      <c r="J550" s="54">
        <f>SUM(J551:J555)</f>
        <v>28</v>
      </c>
      <c r="K550" s="54">
        <f t="shared" ref="K550:L550" si="26">SUM(K551:K555)</f>
        <v>36</v>
      </c>
      <c r="L550" s="54">
        <f t="shared" si="26"/>
        <v>36</v>
      </c>
      <c r="M550" s="54"/>
      <c r="N550" s="54"/>
      <c r="O550" s="54"/>
      <c r="P550" s="54"/>
      <c r="Q550" s="54"/>
      <c r="R550" s="54"/>
    </row>
    <row r="551" spans="1:18" x14ac:dyDescent="0.25">
      <c r="A551" s="187"/>
      <c r="B551" s="165"/>
      <c r="C551" s="385"/>
      <c r="D551" s="55" t="s">
        <v>28</v>
      </c>
      <c r="E551" s="36">
        <v>1</v>
      </c>
      <c r="F551" s="183"/>
      <c r="G551" s="170" t="s">
        <v>310</v>
      </c>
      <c r="H551" s="234" t="s">
        <v>311</v>
      </c>
      <c r="I551" s="170" t="s">
        <v>573</v>
      </c>
      <c r="J551" s="36">
        <v>14</v>
      </c>
      <c r="K551" s="36">
        <v>24</v>
      </c>
      <c r="L551" s="36">
        <v>24</v>
      </c>
      <c r="M551" s="148" t="s">
        <v>312</v>
      </c>
      <c r="N551" s="183"/>
      <c r="O551" s="183"/>
      <c r="P551" s="183"/>
      <c r="Q551" s="183"/>
      <c r="R551" s="183"/>
    </row>
    <row r="552" spans="1:18" x14ac:dyDescent="0.25">
      <c r="A552" s="187"/>
      <c r="B552" s="165"/>
      <c r="C552" s="385"/>
      <c r="D552" s="55" t="s">
        <v>33</v>
      </c>
      <c r="E552" s="36">
        <v>1</v>
      </c>
      <c r="F552" s="184"/>
      <c r="G552" s="171"/>
      <c r="H552" s="235"/>
      <c r="I552" s="171"/>
      <c r="J552" s="36">
        <v>14</v>
      </c>
      <c r="K552" s="36">
        <v>12</v>
      </c>
      <c r="L552" s="36">
        <v>12</v>
      </c>
      <c r="M552" s="149"/>
      <c r="N552" s="184"/>
      <c r="O552" s="184"/>
      <c r="P552" s="184"/>
      <c r="Q552" s="184"/>
      <c r="R552" s="184"/>
    </row>
    <row r="553" spans="1:18" x14ac:dyDescent="0.25">
      <c r="A553" s="187"/>
      <c r="B553" s="165"/>
      <c r="C553" s="385"/>
      <c r="D553" s="55" t="s">
        <v>34</v>
      </c>
      <c r="E553" s="5">
        <v>0</v>
      </c>
      <c r="F553" s="184"/>
      <c r="G553" s="171"/>
      <c r="H553" s="235"/>
      <c r="I553" s="171"/>
      <c r="J553" s="36">
        <v>0</v>
      </c>
      <c r="K553" s="36">
        <v>0</v>
      </c>
      <c r="L553" s="36">
        <v>0</v>
      </c>
      <c r="M553" s="149"/>
      <c r="N553" s="184"/>
      <c r="O553" s="184"/>
      <c r="P553" s="184"/>
      <c r="Q553" s="184"/>
      <c r="R553" s="184"/>
    </row>
    <row r="554" spans="1:18" x14ac:dyDescent="0.25">
      <c r="A554" s="187"/>
      <c r="B554" s="165"/>
      <c r="C554" s="385"/>
      <c r="D554" s="55" t="s">
        <v>35</v>
      </c>
      <c r="E554" s="5">
        <v>0</v>
      </c>
      <c r="F554" s="184"/>
      <c r="G554" s="171"/>
      <c r="H554" s="235"/>
      <c r="I554" s="171"/>
      <c r="J554" s="36">
        <v>0</v>
      </c>
      <c r="K554" s="36">
        <v>0</v>
      </c>
      <c r="L554" s="36">
        <v>0</v>
      </c>
      <c r="M554" s="149"/>
      <c r="N554" s="184"/>
      <c r="O554" s="184"/>
      <c r="P554" s="184"/>
      <c r="Q554" s="184"/>
      <c r="R554" s="184"/>
    </row>
    <row r="555" spans="1:18" x14ac:dyDescent="0.25">
      <c r="A555" s="188"/>
      <c r="B555" s="166"/>
      <c r="C555" s="386"/>
      <c r="D555" s="55" t="s">
        <v>36</v>
      </c>
      <c r="E555" s="5">
        <v>0</v>
      </c>
      <c r="F555" s="185"/>
      <c r="G555" s="172"/>
      <c r="H555" s="236"/>
      <c r="I555" s="172"/>
      <c r="J555" s="36">
        <v>0</v>
      </c>
      <c r="K555" s="36">
        <v>0</v>
      </c>
      <c r="L555" s="36">
        <v>0</v>
      </c>
      <c r="M555" s="150"/>
      <c r="N555" s="185"/>
      <c r="O555" s="185"/>
      <c r="P555" s="185"/>
      <c r="Q555" s="185"/>
      <c r="R555" s="185"/>
    </row>
    <row r="556" spans="1:18" x14ac:dyDescent="0.25">
      <c r="A556" s="423" t="s">
        <v>344</v>
      </c>
      <c r="B556" s="424"/>
      <c r="C556" s="424"/>
      <c r="D556" s="424"/>
      <c r="E556" s="424"/>
      <c r="F556" s="424"/>
      <c r="G556" s="424"/>
      <c r="H556" s="424"/>
      <c r="I556" s="424"/>
      <c r="J556" s="424"/>
      <c r="K556" s="424"/>
      <c r="L556" s="424"/>
      <c r="M556" s="424"/>
      <c r="N556" s="424"/>
      <c r="O556" s="424"/>
      <c r="P556" s="424"/>
      <c r="Q556" s="424"/>
      <c r="R556" s="425"/>
    </row>
    <row r="557" spans="1:18" x14ac:dyDescent="0.25">
      <c r="A557" s="186" t="s">
        <v>345</v>
      </c>
      <c r="B557" s="228" t="s">
        <v>346</v>
      </c>
      <c r="C557" s="164" t="s">
        <v>302</v>
      </c>
      <c r="D557" s="38" t="s">
        <v>27</v>
      </c>
      <c r="E557" s="54">
        <v>29</v>
      </c>
      <c r="F557" s="54"/>
      <c r="G557" s="54"/>
      <c r="H557" s="54"/>
      <c r="I557" s="54"/>
      <c r="J557" s="54">
        <f>SUM(J558:J562)</f>
        <v>30</v>
      </c>
      <c r="K557" s="54">
        <f t="shared" ref="K557:L557" si="27">SUM(K558:K562)</f>
        <v>41</v>
      </c>
      <c r="L557" s="54">
        <f t="shared" si="27"/>
        <v>41</v>
      </c>
      <c r="M557" s="54"/>
      <c r="N557" s="54"/>
      <c r="O557" s="54"/>
      <c r="P557" s="54"/>
      <c r="Q557" s="54"/>
      <c r="R557" s="54"/>
    </row>
    <row r="558" spans="1:18" ht="15.75" customHeight="1" x14ac:dyDescent="0.25">
      <c r="A558" s="187"/>
      <c r="B558" s="229"/>
      <c r="C558" s="165"/>
      <c r="D558" s="10" t="s">
        <v>28</v>
      </c>
      <c r="E558" s="5">
        <v>9</v>
      </c>
      <c r="F558" s="183"/>
      <c r="G558" s="170" t="s">
        <v>223</v>
      </c>
      <c r="H558" s="170" t="s">
        <v>347</v>
      </c>
      <c r="I558" s="170" t="s">
        <v>118</v>
      </c>
      <c r="J558" s="36">
        <v>9</v>
      </c>
      <c r="K558" s="36">
        <v>16</v>
      </c>
      <c r="L558" s="36">
        <v>16</v>
      </c>
      <c r="M558" s="148" t="s">
        <v>348</v>
      </c>
      <c r="N558" s="183"/>
      <c r="O558" s="183"/>
      <c r="P558" s="183"/>
      <c r="Q558" s="183"/>
      <c r="R558" s="183"/>
    </row>
    <row r="559" spans="1:18" ht="15.75" customHeight="1" x14ac:dyDescent="0.25">
      <c r="A559" s="187"/>
      <c r="B559" s="229"/>
      <c r="C559" s="165"/>
      <c r="D559" s="10" t="s">
        <v>33</v>
      </c>
      <c r="E559" s="5">
        <v>6</v>
      </c>
      <c r="F559" s="184"/>
      <c r="G559" s="171"/>
      <c r="H559" s="171"/>
      <c r="I559" s="171"/>
      <c r="J559" s="36">
        <v>6</v>
      </c>
      <c r="K559" s="36">
        <v>22</v>
      </c>
      <c r="L559" s="36">
        <v>22</v>
      </c>
      <c r="M559" s="149"/>
      <c r="N559" s="184"/>
      <c r="O559" s="184"/>
      <c r="P559" s="184"/>
      <c r="Q559" s="184"/>
      <c r="R559" s="184"/>
    </row>
    <row r="560" spans="1:18" ht="15.75" customHeight="1" x14ac:dyDescent="0.25">
      <c r="A560" s="187"/>
      <c r="B560" s="229"/>
      <c r="C560" s="165"/>
      <c r="D560" s="10" t="s">
        <v>34</v>
      </c>
      <c r="E560" s="5">
        <v>3</v>
      </c>
      <c r="F560" s="184"/>
      <c r="G560" s="171"/>
      <c r="H560" s="171"/>
      <c r="I560" s="171"/>
      <c r="J560" s="36">
        <v>3</v>
      </c>
      <c r="K560" s="36">
        <v>0</v>
      </c>
      <c r="L560" s="36">
        <v>0</v>
      </c>
      <c r="M560" s="149"/>
      <c r="N560" s="184"/>
      <c r="O560" s="184"/>
      <c r="P560" s="184"/>
      <c r="Q560" s="184"/>
      <c r="R560" s="184"/>
    </row>
    <row r="561" spans="1:18" ht="15.75" customHeight="1" x14ac:dyDescent="0.25">
      <c r="A561" s="187"/>
      <c r="B561" s="229"/>
      <c r="C561" s="165"/>
      <c r="D561" s="10" t="s">
        <v>35</v>
      </c>
      <c r="E561" s="5">
        <v>6</v>
      </c>
      <c r="F561" s="184"/>
      <c r="G561" s="171"/>
      <c r="H561" s="171"/>
      <c r="I561" s="171"/>
      <c r="J561" s="126">
        <v>7</v>
      </c>
      <c r="K561" s="126">
        <v>3</v>
      </c>
      <c r="L561" s="126">
        <v>3</v>
      </c>
      <c r="M561" s="149"/>
      <c r="N561" s="184"/>
      <c r="O561" s="184"/>
      <c r="P561" s="184"/>
      <c r="Q561" s="184"/>
      <c r="R561" s="184"/>
    </row>
    <row r="562" spans="1:18" ht="15.75" customHeight="1" x14ac:dyDescent="0.25">
      <c r="A562" s="188"/>
      <c r="B562" s="256"/>
      <c r="C562" s="414"/>
      <c r="D562" s="10" t="s">
        <v>36</v>
      </c>
      <c r="E562" s="5">
        <v>5</v>
      </c>
      <c r="F562" s="185"/>
      <c r="G562" s="172"/>
      <c r="H562" s="172"/>
      <c r="I562" s="172"/>
      <c r="J562" s="36">
        <v>5</v>
      </c>
      <c r="K562" s="36">
        <v>0</v>
      </c>
      <c r="L562" s="36">
        <v>0</v>
      </c>
      <c r="M562" s="150"/>
      <c r="N562" s="185"/>
      <c r="O562" s="185"/>
      <c r="P562" s="185"/>
      <c r="Q562" s="185"/>
      <c r="R562" s="185"/>
    </row>
    <row r="563" spans="1:18" x14ac:dyDescent="0.25">
      <c r="A563" s="264" t="s">
        <v>349</v>
      </c>
      <c r="B563" s="206" t="s">
        <v>350</v>
      </c>
      <c r="C563" s="420" t="s">
        <v>351</v>
      </c>
      <c r="D563" s="74" t="s">
        <v>27</v>
      </c>
      <c r="E563" s="58">
        <v>1</v>
      </c>
      <c r="F563" s="54"/>
      <c r="G563" s="54"/>
      <c r="H563" s="54"/>
      <c r="I563" s="54"/>
      <c r="J563" s="58">
        <f>SUM(J564:J568)</f>
        <v>1</v>
      </c>
      <c r="K563" s="58">
        <f t="shared" ref="K563:L563" si="28">SUM(K564:K568)</f>
        <v>0</v>
      </c>
      <c r="L563" s="58">
        <f t="shared" si="28"/>
        <v>0</v>
      </c>
      <c r="M563" s="75"/>
      <c r="N563" s="76"/>
      <c r="O563" s="76"/>
      <c r="P563" s="76"/>
      <c r="Q563" s="76"/>
      <c r="R563" s="76"/>
    </row>
    <row r="564" spans="1:18" x14ac:dyDescent="0.25">
      <c r="A564" s="265"/>
      <c r="B564" s="207"/>
      <c r="C564" s="421"/>
      <c r="D564" s="77" t="s">
        <v>28</v>
      </c>
      <c r="E564" s="5">
        <v>0</v>
      </c>
      <c r="F564" s="183"/>
      <c r="G564" s="170" t="s">
        <v>223</v>
      </c>
      <c r="H564" s="170" t="s">
        <v>347</v>
      </c>
      <c r="I564" s="170" t="s">
        <v>118</v>
      </c>
      <c r="J564" s="5">
        <v>0</v>
      </c>
      <c r="K564" s="154"/>
      <c r="L564" s="154"/>
      <c r="M564" s="148"/>
      <c r="N564" s="183"/>
      <c r="O564" s="183"/>
      <c r="P564" s="183"/>
      <c r="Q564" s="183"/>
      <c r="R564" s="183"/>
    </row>
    <row r="565" spans="1:18" x14ac:dyDescent="0.25">
      <c r="A565" s="265"/>
      <c r="B565" s="207"/>
      <c r="C565" s="421"/>
      <c r="D565" s="77" t="s">
        <v>33</v>
      </c>
      <c r="E565" s="5">
        <v>1</v>
      </c>
      <c r="F565" s="184"/>
      <c r="G565" s="171"/>
      <c r="H565" s="171"/>
      <c r="I565" s="171"/>
      <c r="J565" s="5">
        <v>1</v>
      </c>
      <c r="K565" s="155"/>
      <c r="L565" s="155"/>
      <c r="M565" s="149"/>
      <c r="N565" s="184"/>
      <c r="O565" s="184"/>
      <c r="P565" s="184"/>
      <c r="Q565" s="184"/>
      <c r="R565" s="184"/>
    </row>
    <row r="566" spans="1:18" x14ac:dyDescent="0.25">
      <c r="A566" s="265"/>
      <c r="B566" s="207"/>
      <c r="C566" s="421"/>
      <c r="D566" s="77" t="s">
        <v>34</v>
      </c>
      <c r="E566" s="5">
        <v>0</v>
      </c>
      <c r="F566" s="184"/>
      <c r="G566" s="171"/>
      <c r="H566" s="171"/>
      <c r="I566" s="171"/>
      <c r="J566" s="5">
        <v>0</v>
      </c>
      <c r="K566" s="155"/>
      <c r="L566" s="155"/>
      <c r="M566" s="149"/>
      <c r="N566" s="184"/>
      <c r="O566" s="184"/>
      <c r="P566" s="184"/>
      <c r="Q566" s="184"/>
      <c r="R566" s="184"/>
    </row>
    <row r="567" spans="1:18" x14ac:dyDescent="0.25">
      <c r="A567" s="265"/>
      <c r="B567" s="207"/>
      <c r="C567" s="421"/>
      <c r="D567" s="77" t="s">
        <v>35</v>
      </c>
      <c r="E567" s="5">
        <v>0</v>
      </c>
      <c r="F567" s="184"/>
      <c r="G567" s="171"/>
      <c r="H567" s="171"/>
      <c r="I567" s="171"/>
      <c r="J567" s="5">
        <v>0</v>
      </c>
      <c r="K567" s="155"/>
      <c r="L567" s="155"/>
      <c r="M567" s="149"/>
      <c r="N567" s="184"/>
      <c r="O567" s="184"/>
      <c r="P567" s="184"/>
      <c r="Q567" s="184"/>
      <c r="R567" s="184"/>
    </row>
    <row r="568" spans="1:18" x14ac:dyDescent="0.25">
      <c r="A568" s="266"/>
      <c r="B568" s="208"/>
      <c r="C568" s="422"/>
      <c r="D568" s="77" t="s">
        <v>36</v>
      </c>
      <c r="E568" s="5">
        <v>0</v>
      </c>
      <c r="F568" s="185"/>
      <c r="G568" s="172"/>
      <c r="H568" s="172"/>
      <c r="I568" s="172"/>
      <c r="J568" s="5">
        <v>0</v>
      </c>
      <c r="K568" s="156"/>
      <c r="L568" s="156"/>
      <c r="M568" s="150"/>
      <c r="N568" s="185"/>
      <c r="O568" s="185"/>
      <c r="P568" s="185"/>
      <c r="Q568" s="185"/>
      <c r="R568" s="185"/>
    </row>
    <row r="569" spans="1:18" x14ac:dyDescent="0.25">
      <c r="A569" s="186" t="s">
        <v>352</v>
      </c>
      <c r="B569" s="262" t="s">
        <v>353</v>
      </c>
      <c r="C569" s="320" t="s">
        <v>574</v>
      </c>
      <c r="D569" s="38" t="s">
        <v>27</v>
      </c>
      <c r="E569" s="78">
        <v>15</v>
      </c>
      <c r="F569" s="78"/>
      <c r="G569" s="78"/>
      <c r="H569" s="78"/>
      <c r="I569" s="78"/>
      <c r="J569" s="78">
        <f>SUM(J570:J574)</f>
        <v>19</v>
      </c>
      <c r="K569" s="78">
        <f t="shared" ref="K569:L569" si="29">SUM(K570:K574)</f>
        <v>6</v>
      </c>
      <c r="L569" s="78">
        <f t="shared" si="29"/>
        <v>6</v>
      </c>
      <c r="M569" s="78"/>
      <c r="N569" s="78"/>
      <c r="O569" s="78"/>
      <c r="P569" s="78"/>
      <c r="Q569" s="78"/>
      <c r="R569" s="78"/>
    </row>
    <row r="570" spans="1:18" x14ac:dyDescent="0.25">
      <c r="A570" s="187"/>
      <c r="B570" s="229"/>
      <c r="C570" s="165"/>
      <c r="D570" s="55" t="s">
        <v>28</v>
      </c>
      <c r="E570" s="36">
        <v>1</v>
      </c>
      <c r="F570" s="180"/>
      <c r="G570" s="148" t="s">
        <v>229</v>
      </c>
      <c r="H570" s="177" t="s">
        <v>354</v>
      </c>
      <c r="I570" s="148" t="s">
        <v>355</v>
      </c>
      <c r="J570" s="5">
        <v>2</v>
      </c>
      <c r="K570" s="5">
        <v>2</v>
      </c>
      <c r="L570" s="36">
        <v>2</v>
      </c>
      <c r="M570" s="148" t="s">
        <v>306</v>
      </c>
      <c r="N570" s="183"/>
      <c r="O570" s="183"/>
      <c r="P570" s="183"/>
      <c r="Q570" s="183"/>
      <c r="R570" s="183"/>
    </row>
    <row r="571" spans="1:18" x14ac:dyDescent="0.25">
      <c r="A571" s="187"/>
      <c r="B571" s="229"/>
      <c r="C571" s="165"/>
      <c r="D571" s="55" t="s">
        <v>33</v>
      </c>
      <c r="E571" s="36">
        <v>3</v>
      </c>
      <c r="F571" s="181"/>
      <c r="G571" s="149"/>
      <c r="H571" s="178"/>
      <c r="I571" s="149"/>
      <c r="J571" s="5">
        <v>4</v>
      </c>
      <c r="K571" s="5">
        <v>2</v>
      </c>
      <c r="L571" s="36">
        <v>2</v>
      </c>
      <c r="M571" s="149"/>
      <c r="N571" s="184"/>
      <c r="O571" s="184"/>
      <c r="P571" s="184"/>
      <c r="Q571" s="184"/>
      <c r="R571" s="184"/>
    </row>
    <row r="572" spans="1:18" x14ac:dyDescent="0.25">
      <c r="A572" s="187"/>
      <c r="B572" s="229"/>
      <c r="C572" s="165"/>
      <c r="D572" s="55" t="s">
        <v>34</v>
      </c>
      <c r="E572" s="36">
        <v>4</v>
      </c>
      <c r="F572" s="181"/>
      <c r="G572" s="149"/>
      <c r="H572" s="178"/>
      <c r="I572" s="149"/>
      <c r="J572" s="116">
        <v>5</v>
      </c>
      <c r="K572" s="116">
        <v>1</v>
      </c>
      <c r="L572" s="116">
        <v>1</v>
      </c>
      <c r="M572" s="149"/>
      <c r="N572" s="184"/>
      <c r="O572" s="184"/>
      <c r="P572" s="184"/>
      <c r="Q572" s="184"/>
      <c r="R572" s="184"/>
    </row>
    <row r="573" spans="1:18" x14ac:dyDescent="0.25">
      <c r="A573" s="187"/>
      <c r="B573" s="229"/>
      <c r="C573" s="165"/>
      <c r="D573" s="55" t="s">
        <v>35</v>
      </c>
      <c r="E573" s="36">
        <v>1</v>
      </c>
      <c r="F573" s="181"/>
      <c r="G573" s="149"/>
      <c r="H573" s="178"/>
      <c r="I573" s="149"/>
      <c r="J573" s="5">
        <v>1</v>
      </c>
      <c r="K573" s="5">
        <v>0</v>
      </c>
      <c r="L573" s="36">
        <v>0</v>
      </c>
      <c r="M573" s="149"/>
      <c r="N573" s="184"/>
      <c r="O573" s="184"/>
      <c r="P573" s="184"/>
      <c r="Q573" s="184"/>
      <c r="R573" s="184"/>
    </row>
    <row r="574" spans="1:18" x14ac:dyDescent="0.25">
      <c r="A574" s="188"/>
      <c r="B574" s="230"/>
      <c r="C574" s="166"/>
      <c r="D574" s="55" t="s">
        <v>36</v>
      </c>
      <c r="E574" s="36">
        <v>6</v>
      </c>
      <c r="F574" s="182"/>
      <c r="G574" s="150"/>
      <c r="H574" s="179"/>
      <c r="I574" s="150"/>
      <c r="J574" s="36">
        <v>7</v>
      </c>
      <c r="K574" s="36">
        <v>1</v>
      </c>
      <c r="L574" s="36">
        <v>1</v>
      </c>
      <c r="M574" s="150"/>
      <c r="N574" s="185"/>
      <c r="O574" s="185"/>
      <c r="P574" s="185"/>
      <c r="Q574" s="185"/>
      <c r="R574" s="185"/>
    </row>
    <row r="575" spans="1:18" x14ac:dyDescent="0.25">
      <c r="A575" s="186" t="s">
        <v>356</v>
      </c>
      <c r="B575" s="228" t="s">
        <v>357</v>
      </c>
      <c r="C575" s="164" t="s">
        <v>575</v>
      </c>
      <c r="D575" s="38" t="s">
        <v>27</v>
      </c>
      <c r="E575" s="33">
        <v>1</v>
      </c>
      <c r="F575" s="34"/>
      <c r="G575" s="34"/>
      <c r="H575" s="34"/>
      <c r="I575" s="34"/>
      <c r="J575" s="34">
        <f>SUM(J576:J580)</f>
        <v>2</v>
      </c>
      <c r="K575" s="34">
        <f t="shared" ref="K575:L575" si="30">SUM(K576:K580)</f>
        <v>2</v>
      </c>
      <c r="L575" s="34">
        <f t="shared" si="30"/>
        <v>2</v>
      </c>
      <c r="M575" s="79"/>
      <c r="N575" s="34"/>
      <c r="O575" s="34"/>
      <c r="P575" s="34"/>
      <c r="Q575" s="34"/>
      <c r="R575" s="34"/>
    </row>
    <row r="576" spans="1:18" x14ac:dyDescent="0.25">
      <c r="A576" s="187"/>
      <c r="B576" s="229"/>
      <c r="C576" s="165"/>
      <c r="D576" s="55" t="s">
        <v>28</v>
      </c>
      <c r="E576" s="36">
        <v>1</v>
      </c>
      <c r="F576" s="180"/>
      <c r="G576" s="148" t="s">
        <v>229</v>
      </c>
      <c r="H576" s="177" t="s">
        <v>354</v>
      </c>
      <c r="I576" s="148" t="s">
        <v>355</v>
      </c>
      <c r="J576" s="116">
        <v>2</v>
      </c>
      <c r="K576" s="36">
        <v>2</v>
      </c>
      <c r="L576" s="36">
        <v>2</v>
      </c>
      <c r="M576" s="148" t="s">
        <v>306</v>
      </c>
      <c r="N576" s="183"/>
      <c r="O576" s="183"/>
      <c r="P576" s="183"/>
      <c r="Q576" s="183"/>
      <c r="R576" s="183"/>
    </row>
    <row r="577" spans="1:18" x14ac:dyDescent="0.25">
      <c r="A577" s="187"/>
      <c r="B577" s="229"/>
      <c r="C577" s="165"/>
      <c r="D577" s="55" t="s">
        <v>33</v>
      </c>
      <c r="E577" s="36">
        <v>0</v>
      </c>
      <c r="F577" s="181"/>
      <c r="G577" s="149"/>
      <c r="H577" s="178"/>
      <c r="I577" s="149"/>
      <c r="J577" s="36">
        <v>0</v>
      </c>
      <c r="K577" s="36">
        <v>0</v>
      </c>
      <c r="L577" s="36">
        <v>0</v>
      </c>
      <c r="M577" s="149"/>
      <c r="N577" s="184"/>
      <c r="O577" s="184"/>
      <c r="P577" s="184"/>
      <c r="Q577" s="184"/>
      <c r="R577" s="184"/>
    </row>
    <row r="578" spans="1:18" x14ac:dyDescent="0.25">
      <c r="A578" s="187"/>
      <c r="B578" s="229"/>
      <c r="C578" s="165"/>
      <c r="D578" s="55" t="s">
        <v>34</v>
      </c>
      <c r="E578" s="36">
        <v>0</v>
      </c>
      <c r="F578" s="181"/>
      <c r="G578" s="149"/>
      <c r="H578" s="178"/>
      <c r="I578" s="149"/>
      <c r="J578" s="36">
        <v>0</v>
      </c>
      <c r="K578" s="36">
        <v>0</v>
      </c>
      <c r="L578" s="36">
        <v>0</v>
      </c>
      <c r="M578" s="149"/>
      <c r="N578" s="184"/>
      <c r="O578" s="184"/>
      <c r="P578" s="184"/>
      <c r="Q578" s="184"/>
      <c r="R578" s="184"/>
    </row>
    <row r="579" spans="1:18" x14ac:dyDescent="0.25">
      <c r="A579" s="187"/>
      <c r="B579" s="229"/>
      <c r="C579" s="165"/>
      <c r="D579" s="55" t="s">
        <v>35</v>
      </c>
      <c r="E579" s="36">
        <v>0</v>
      </c>
      <c r="F579" s="181"/>
      <c r="G579" s="149"/>
      <c r="H579" s="178"/>
      <c r="I579" s="149"/>
      <c r="J579" s="36">
        <v>0</v>
      </c>
      <c r="K579" s="36">
        <v>0</v>
      </c>
      <c r="L579" s="36">
        <v>0</v>
      </c>
      <c r="M579" s="149"/>
      <c r="N579" s="184"/>
      <c r="O579" s="184"/>
      <c r="P579" s="184"/>
      <c r="Q579" s="184"/>
      <c r="R579" s="184"/>
    </row>
    <row r="580" spans="1:18" x14ac:dyDescent="0.25">
      <c r="A580" s="188"/>
      <c r="B580" s="230"/>
      <c r="C580" s="166"/>
      <c r="D580" s="55" t="s">
        <v>36</v>
      </c>
      <c r="E580" s="36">
        <v>0</v>
      </c>
      <c r="F580" s="182"/>
      <c r="G580" s="150"/>
      <c r="H580" s="179"/>
      <c r="I580" s="150"/>
      <c r="J580" s="36">
        <v>0</v>
      </c>
      <c r="K580" s="36">
        <v>0</v>
      </c>
      <c r="L580" s="36">
        <v>0</v>
      </c>
      <c r="M580" s="150"/>
      <c r="N580" s="185"/>
      <c r="O580" s="185"/>
      <c r="P580" s="185"/>
      <c r="Q580" s="185"/>
      <c r="R580" s="185"/>
    </row>
    <row r="581" spans="1:18" x14ac:dyDescent="0.25">
      <c r="A581" s="186" t="s">
        <v>358</v>
      </c>
      <c r="B581" s="189" t="s">
        <v>359</v>
      </c>
      <c r="C581" s="164" t="s">
        <v>574</v>
      </c>
      <c r="D581" s="38" t="s">
        <v>27</v>
      </c>
      <c r="E581" s="33">
        <v>5</v>
      </c>
      <c r="F581" s="34"/>
      <c r="G581" s="34"/>
      <c r="H581" s="34"/>
      <c r="I581" s="34"/>
      <c r="J581" s="34">
        <f>SUM(J582:J586)</f>
        <v>15</v>
      </c>
      <c r="K581" s="34">
        <f t="shared" ref="K581:L581" si="31">SUM(K582:K586)</f>
        <v>7</v>
      </c>
      <c r="L581" s="34">
        <f t="shared" si="31"/>
        <v>7</v>
      </c>
      <c r="M581" s="79"/>
      <c r="N581" s="34"/>
      <c r="O581" s="34"/>
      <c r="P581" s="34"/>
      <c r="Q581" s="34"/>
      <c r="R581" s="34"/>
    </row>
    <row r="582" spans="1:18" x14ac:dyDescent="0.25">
      <c r="A582" s="187"/>
      <c r="B582" s="190"/>
      <c r="C582" s="165"/>
      <c r="D582" s="55" t="s">
        <v>28</v>
      </c>
      <c r="E582" s="36">
        <v>0</v>
      </c>
      <c r="F582" s="180"/>
      <c r="G582" s="148" t="s">
        <v>360</v>
      </c>
      <c r="H582" s="177" t="s">
        <v>354</v>
      </c>
      <c r="I582" s="148" t="s">
        <v>576</v>
      </c>
      <c r="J582" s="36">
        <v>0</v>
      </c>
      <c r="K582" s="36">
        <v>0</v>
      </c>
      <c r="L582" s="36">
        <v>0</v>
      </c>
      <c r="M582" s="148" t="s">
        <v>306</v>
      </c>
      <c r="N582" s="183"/>
      <c r="O582" s="183"/>
      <c r="P582" s="183"/>
      <c r="Q582" s="183"/>
      <c r="R582" s="183"/>
    </row>
    <row r="583" spans="1:18" x14ac:dyDescent="0.25">
      <c r="A583" s="187"/>
      <c r="B583" s="190"/>
      <c r="C583" s="165"/>
      <c r="D583" s="55" t="s">
        <v>33</v>
      </c>
      <c r="E583" s="36">
        <v>1</v>
      </c>
      <c r="F583" s="181"/>
      <c r="G583" s="149"/>
      <c r="H583" s="178"/>
      <c r="I583" s="149"/>
      <c r="J583" s="36">
        <v>3</v>
      </c>
      <c r="K583" s="36">
        <v>2</v>
      </c>
      <c r="L583" s="36">
        <v>2</v>
      </c>
      <c r="M583" s="149"/>
      <c r="N583" s="184"/>
      <c r="O583" s="184"/>
      <c r="P583" s="184"/>
      <c r="Q583" s="184"/>
      <c r="R583" s="184"/>
    </row>
    <row r="584" spans="1:18" x14ac:dyDescent="0.25">
      <c r="A584" s="187"/>
      <c r="B584" s="190"/>
      <c r="C584" s="165"/>
      <c r="D584" s="55" t="s">
        <v>34</v>
      </c>
      <c r="E584" s="36">
        <v>2</v>
      </c>
      <c r="F584" s="181"/>
      <c r="G584" s="149"/>
      <c r="H584" s="178"/>
      <c r="I584" s="149"/>
      <c r="J584" s="36">
        <v>6</v>
      </c>
      <c r="K584" s="116">
        <v>2</v>
      </c>
      <c r="L584" s="116">
        <v>2</v>
      </c>
      <c r="M584" s="149"/>
      <c r="N584" s="184"/>
      <c r="O584" s="184"/>
      <c r="P584" s="184"/>
      <c r="Q584" s="184"/>
      <c r="R584" s="184"/>
    </row>
    <row r="585" spans="1:18" x14ac:dyDescent="0.25">
      <c r="A585" s="187"/>
      <c r="B585" s="190"/>
      <c r="C585" s="165"/>
      <c r="D585" s="55" t="s">
        <v>35</v>
      </c>
      <c r="E585" s="36">
        <v>0</v>
      </c>
      <c r="F585" s="181"/>
      <c r="G585" s="149"/>
      <c r="H585" s="178"/>
      <c r="I585" s="149"/>
      <c r="J585" s="36">
        <v>0</v>
      </c>
      <c r="K585" s="36">
        <v>0</v>
      </c>
      <c r="L585" s="36">
        <v>0</v>
      </c>
      <c r="M585" s="149"/>
      <c r="N585" s="184"/>
      <c r="O585" s="184"/>
      <c r="P585" s="184"/>
      <c r="Q585" s="184"/>
      <c r="R585" s="184"/>
    </row>
    <row r="586" spans="1:18" x14ac:dyDescent="0.25">
      <c r="A586" s="188"/>
      <c r="B586" s="191"/>
      <c r="C586" s="166"/>
      <c r="D586" s="55" t="s">
        <v>36</v>
      </c>
      <c r="E586" s="36">
        <v>2</v>
      </c>
      <c r="F586" s="182"/>
      <c r="G586" s="150"/>
      <c r="H586" s="179"/>
      <c r="I586" s="150"/>
      <c r="J586" s="36">
        <v>6</v>
      </c>
      <c r="K586" s="36">
        <v>3</v>
      </c>
      <c r="L586" s="36">
        <v>3</v>
      </c>
      <c r="M586" s="150"/>
      <c r="N586" s="185"/>
      <c r="O586" s="185"/>
      <c r="P586" s="185"/>
      <c r="Q586" s="185"/>
      <c r="R586" s="185"/>
    </row>
    <row r="587" spans="1:18" x14ac:dyDescent="0.25">
      <c r="A587" s="381" t="s">
        <v>596</v>
      </c>
      <c r="B587" s="189" t="s">
        <v>361</v>
      </c>
      <c r="C587" s="164" t="s">
        <v>574</v>
      </c>
      <c r="D587" s="38" t="s">
        <v>27</v>
      </c>
      <c r="E587" s="58"/>
      <c r="F587" s="76"/>
      <c r="G587" s="75"/>
      <c r="H587" s="80"/>
      <c r="I587" s="75"/>
      <c r="J587" s="58">
        <f>SUM(J588:J592)</f>
        <v>1</v>
      </c>
      <c r="K587" s="58">
        <v>0</v>
      </c>
      <c r="L587" s="58">
        <v>0</v>
      </c>
      <c r="M587" s="75"/>
      <c r="N587" s="76"/>
      <c r="O587" s="76"/>
      <c r="P587" s="76"/>
      <c r="Q587" s="76"/>
      <c r="R587" s="76"/>
    </row>
    <row r="588" spans="1:18" x14ac:dyDescent="0.25">
      <c r="A588" s="382"/>
      <c r="B588" s="190"/>
      <c r="C588" s="165"/>
      <c r="D588" s="55" t="s">
        <v>28</v>
      </c>
      <c r="E588" s="36"/>
      <c r="F588" s="180"/>
      <c r="G588" s="148" t="s">
        <v>229</v>
      </c>
      <c r="H588" s="177" t="s">
        <v>354</v>
      </c>
      <c r="I588" s="148"/>
      <c r="J588" s="36">
        <v>0</v>
      </c>
      <c r="K588" s="225"/>
      <c r="L588" s="225"/>
      <c r="M588" s="148"/>
      <c r="N588" s="183"/>
      <c r="O588" s="183"/>
      <c r="P588" s="183"/>
      <c r="Q588" s="183"/>
      <c r="R588" s="183"/>
    </row>
    <row r="589" spans="1:18" x14ac:dyDescent="0.25">
      <c r="A589" s="382"/>
      <c r="B589" s="190"/>
      <c r="C589" s="165"/>
      <c r="D589" s="55" t="s">
        <v>33</v>
      </c>
      <c r="E589" s="36"/>
      <c r="F589" s="181"/>
      <c r="G589" s="149"/>
      <c r="H589" s="178"/>
      <c r="I589" s="149"/>
      <c r="J589" s="36">
        <v>1</v>
      </c>
      <c r="K589" s="226"/>
      <c r="L589" s="226"/>
      <c r="M589" s="149"/>
      <c r="N589" s="184"/>
      <c r="O589" s="184"/>
      <c r="P589" s="184"/>
      <c r="Q589" s="184"/>
      <c r="R589" s="184"/>
    </row>
    <row r="590" spans="1:18" x14ac:dyDescent="0.25">
      <c r="A590" s="382"/>
      <c r="B590" s="190"/>
      <c r="C590" s="165"/>
      <c r="D590" s="55" t="s">
        <v>34</v>
      </c>
      <c r="E590" s="36"/>
      <c r="F590" s="181"/>
      <c r="G590" s="149"/>
      <c r="H590" s="178"/>
      <c r="I590" s="149"/>
      <c r="J590" s="36">
        <v>0</v>
      </c>
      <c r="K590" s="226"/>
      <c r="L590" s="226"/>
      <c r="M590" s="149"/>
      <c r="N590" s="184"/>
      <c r="O590" s="184"/>
      <c r="P590" s="184"/>
      <c r="Q590" s="184"/>
      <c r="R590" s="184"/>
    </row>
    <row r="591" spans="1:18" x14ac:dyDescent="0.25">
      <c r="A591" s="382"/>
      <c r="B591" s="190"/>
      <c r="C591" s="165"/>
      <c r="D591" s="55" t="s">
        <v>35</v>
      </c>
      <c r="E591" s="36"/>
      <c r="F591" s="181"/>
      <c r="G591" s="149"/>
      <c r="H591" s="178"/>
      <c r="I591" s="149"/>
      <c r="J591" s="36">
        <v>0</v>
      </c>
      <c r="K591" s="226"/>
      <c r="L591" s="226"/>
      <c r="M591" s="149"/>
      <c r="N591" s="184"/>
      <c r="O591" s="184"/>
      <c r="P591" s="184"/>
      <c r="Q591" s="184"/>
      <c r="R591" s="184"/>
    </row>
    <row r="592" spans="1:18" x14ac:dyDescent="0.25">
      <c r="A592" s="383"/>
      <c r="B592" s="191"/>
      <c r="C592" s="166"/>
      <c r="D592" s="55" t="s">
        <v>36</v>
      </c>
      <c r="E592" s="36"/>
      <c r="F592" s="182"/>
      <c r="G592" s="150"/>
      <c r="H592" s="179"/>
      <c r="I592" s="150"/>
      <c r="J592" s="36">
        <v>0</v>
      </c>
      <c r="K592" s="227"/>
      <c r="L592" s="227"/>
      <c r="M592" s="150"/>
      <c r="N592" s="185"/>
      <c r="O592" s="185"/>
      <c r="P592" s="185"/>
      <c r="Q592" s="185"/>
      <c r="R592" s="185"/>
    </row>
    <row r="593" spans="1:18" x14ac:dyDescent="0.25">
      <c r="A593" s="186" t="s">
        <v>362</v>
      </c>
      <c r="B593" s="228" t="s">
        <v>363</v>
      </c>
      <c r="C593" s="164" t="s">
        <v>574</v>
      </c>
      <c r="D593" s="38" t="s">
        <v>27</v>
      </c>
      <c r="E593" s="34">
        <v>2</v>
      </c>
      <c r="F593" s="34"/>
      <c r="G593" s="34"/>
      <c r="H593" s="34"/>
      <c r="I593" s="34"/>
      <c r="J593" s="34">
        <f>SUM(J594:J598)</f>
        <v>2</v>
      </c>
      <c r="K593" s="34">
        <f t="shared" ref="K593:L593" si="32">SUM(K594:K598)</f>
        <v>2</v>
      </c>
      <c r="L593" s="34">
        <f t="shared" si="32"/>
        <v>2</v>
      </c>
      <c r="M593" s="79"/>
      <c r="N593" s="34"/>
      <c r="O593" s="34"/>
      <c r="P593" s="34"/>
      <c r="Q593" s="34"/>
      <c r="R593" s="34"/>
    </row>
    <row r="594" spans="1:18" x14ac:dyDescent="0.25">
      <c r="A594" s="187"/>
      <c r="B594" s="229"/>
      <c r="C594" s="165"/>
      <c r="D594" s="69" t="s">
        <v>28</v>
      </c>
      <c r="E594" s="36">
        <v>0</v>
      </c>
      <c r="F594" s="180"/>
      <c r="G594" s="148" t="s">
        <v>229</v>
      </c>
      <c r="H594" s="177" t="s">
        <v>354</v>
      </c>
      <c r="I594" s="148" t="s">
        <v>230</v>
      </c>
      <c r="J594" s="36">
        <v>0</v>
      </c>
      <c r="K594" s="36">
        <v>0</v>
      </c>
      <c r="L594" s="36">
        <v>0</v>
      </c>
      <c r="M594" s="170" t="s">
        <v>306</v>
      </c>
      <c r="N594" s="183"/>
      <c r="O594" s="183"/>
      <c r="P594" s="183"/>
      <c r="Q594" s="183"/>
      <c r="R594" s="183"/>
    </row>
    <row r="595" spans="1:18" x14ac:dyDescent="0.25">
      <c r="A595" s="187"/>
      <c r="B595" s="229"/>
      <c r="C595" s="165"/>
      <c r="D595" s="69" t="s">
        <v>33</v>
      </c>
      <c r="E595" s="36">
        <v>1</v>
      </c>
      <c r="F595" s="181"/>
      <c r="G595" s="149"/>
      <c r="H595" s="178"/>
      <c r="I595" s="149"/>
      <c r="J595" s="36">
        <v>1</v>
      </c>
      <c r="K595" s="36">
        <v>1</v>
      </c>
      <c r="L595" s="36">
        <v>1</v>
      </c>
      <c r="M595" s="171"/>
      <c r="N595" s="184"/>
      <c r="O595" s="184"/>
      <c r="P595" s="184"/>
      <c r="Q595" s="184"/>
      <c r="R595" s="184"/>
    </row>
    <row r="596" spans="1:18" x14ac:dyDescent="0.25">
      <c r="A596" s="187"/>
      <c r="B596" s="229"/>
      <c r="C596" s="165"/>
      <c r="D596" s="69" t="s">
        <v>34</v>
      </c>
      <c r="E596" s="36">
        <v>0</v>
      </c>
      <c r="F596" s="181"/>
      <c r="G596" s="149"/>
      <c r="H596" s="178"/>
      <c r="I596" s="149"/>
      <c r="J596" s="36">
        <v>0</v>
      </c>
      <c r="K596" s="36">
        <v>0</v>
      </c>
      <c r="L596" s="36">
        <v>0</v>
      </c>
      <c r="M596" s="171"/>
      <c r="N596" s="184"/>
      <c r="O596" s="184"/>
      <c r="P596" s="184"/>
      <c r="Q596" s="184"/>
      <c r="R596" s="184"/>
    </row>
    <row r="597" spans="1:18" x14ac:dyDescent="0.25">
      <c r="A597" s="187"/>
      <c r="B597" s="229"/>
      <c r="C597" s="165"/>
      <c r="D597" s="69" t="s">
        <v>35</v>
      </c>
      <c r="E597" s="36">
        <v>0</v>
      </c>
      <c r="F597" s="181"/>
      <c r="G597" s="149"/>
      <c r="H597" s="178"/>
      <c r="I597" s="149"/>
      <c r="J597" s="36">
        <v>0</v>
      </c>
      <c r="K597" s="36">
        <v>0</v>
      </c>
      <c r="L597" s="36">
        <v>0</v>
      </c>
      <c r="M597" s="171"/>
      <c r="N597" s="184"/>
      <c r="O597" s="184"/>
      <c r="P597" s="184"/>
      <c r="Q597" s="184"/>
      <c r="R597" s="184"/>
    </row>
    <row r="598" spans="1:18" x14ac:dyDescent="0.25">
      <c r="A598" s="188"/>
      <c r="B598" s="230"/>
      <c r="C598" s="166"/>
      <c r="D598" s="69" t="s">
        <v>36</v>
      </c>
      <c r="E598" s="36">
        <v>1</v>
      </c>
      <c r="F598" s="182"/>
      <c r="G598" s="150"/>
      <c r="H598" s="179"/>
      <c r="I598" s="150"/>
      <c r="J598" s="36">
        <v>1</v>
      </c>
      <c r="K598" s="36">
        <v>1</v>
      </c>
      <c r="L598" s="36">
        <v>1</v>
      </c>
      <c r="M598" s="172"/>
      <c r="N598" s="185"/>
      <c r="O598" s="185"/>
      <c r="P598" s="185"/>
      <c r="Q598" s="185"/>
      <c r="R598" s="185"/>
    </row>
    <row r="599" spans="1:18" x14ac:dyDescent="0.25">
      <c r="A599" s="186" t="s">
        <v>364</v>
      </c>
      <c r="B599" s="228" t="s">
        <v>365</v>
      </c>
      <c r="C599" s="164" t="s">
        <v>574</v>
      </c>
      <c r="D599" s="38" t="s">
        <v>27</v>
      </c>
      <c r="E599" s="34"/>
      <c r="F599" s="34"/>
      <c r="G599" s="34"/>
      <c r="H599" s="34"/>
      <c r="I599" s="34"/>
      <c r="J599" s="34">
        <f>SUM(J600:J604)</f>
        <v>3</v>
      </c>
      <c r="K599" s="34"/>
      <c r="L599" s="34"/>
      <c r="M599" s="79"/>
      <c r="N599" s="34"/>
      <c r="O599" s="34"/>
      <c r="P599" s="34"/>
      <c r="Q599" s="34"/>
      <c r="R599" s="34"/>
    </row>
    <row r="600" spans="1:18" x14ac:dyDescent="0.25">
      <c r="A600" s="187"/>
      <c r="B600" s="229"/>
      <c r="C600" s="165"/>
      <c r="D600" s="55" t="s">
        <v>28</v>
      </c>
      <c r="E600" s="36">
        <v>0</v>
      </c>
      <c r="F600" s="183"/>
      <c r="G600" s="170" t="s">
        <v>229</v>
      </c>
      <c r="H600" s="192" t="s">
        <v>354</v>
      </c>
      <c r="I600" s="170" t="s">
        <v>230</v>
      </c>
      <c r="J600" s="5">
        <v>0</v>
      </c>
      <c r="K600" s="225"/>
      <c r="L600" s="225"/>
      <c r="M600" s="148" t="s">
        <v>306</v>
      </c>
      <c r="N600" s="183"/>
      <c r="O600" s="183"/>
      <c r="P600" s="183"/>
      <c r="Q600" s="183"/>
      <c r="R600" s="183"/>
    </row>
    <row r="601" spans="1:18" x14ac:dyDescent="0.25">
      <c r="A601" s="187"/>
      <c r="B601" s="229"/>
      <c r="C601" s="165"/>
      <c r="D601" s="55" t="s">
        <v>33</v>
      </c>
      <c r="E601" s="36">
        <v>1</v>
      </c>
      <c r="F601" s="184"/>
      <c r="G601" s="171"/>
      <c r="H601" s="193"/>
      <c r="I601" s="171"/>
      <c r="J601" s="5">
        <v>1</v>
      </c>
      <c r="K601" s="226"/>
      <c r="L601" s="226"/>
      <c r="M601" s="149"/>
      <c r="N601" s="184"/>
      <c r="O601" s="184"/>
      <c r="P601" s="184"/>
      <c r="Q601" s="184"/>
      <c r="R601" s="184"/>
    </row>
    <row r="602" spans="1:18" x14ac:dyDescent="0.25">
      <c r="A602" s="187"/>
      <c r="B602" s="229"/>
      <c r="C602" s="165"/>
      <c r="D602" s="55" t="s">
        <v>34</v>
      </c>
      <c r="E602" s="36">
        <v>1</v>
      </c>
      <c r="F602" s="184"/>
      <c r="G602" s="171"/>
      <c r="H602" s="193"/>
      <c r="I602" s="171"/>
      <c r="J602" s="5">
        <v>1</v>
      </c>
      <c r="K602" s="226"/>
      <c r="L602" s="226"/>
      <c r="M602" s="149"/>
      <c r="N602" s="184"/>
      <c r="O602" s="184"/>
      <c r="P602" s="184"/>
      <c r="Q602" s="184"/>
      <c r="R602" s="184"/>
    </row>
    <row r="603" spans="1:18" x14ac:dyDescent="0.25">
      <c r="A603" s="187"/>
      <c r="B603" s="229"/>
      <c r="C603" s="165"/>
      <c r="D603" s="55" t="s">
        <v>35</v>
      </c>
      <c r="E603" s="36">
        <v>0</v>
      </c>
      <c r="F603" s="184"/>
      <c r="G603" s="171"/>
      <c r="H603" s="193"/>
      <c r="I603" s="171"/>
      <c r="J603" s="5">
        <v>0</v>
      </c>
      <c r="K603" s="226"/>
      <c r="L603" s="226"/>
      <c r="M603" s="149"/>
      <c r="N603" s="184"/>
      <c r="O603" s="184"/>
      <c r="P603" s="184"/>
      <c r="Q603" s="184"/>
      <c r="R603" s="184"/>
    </row>
    <row r="604" spans="1:18" x14ac:dyDescent="0.25">
      <c r="A604" s="188"/>
      <c r="B604" s="230"/>
      <c r="C604" s="166"/>
      <c r="D604" s="55" t="s">
        <v>36</v>
      </c>
      <c r="E604" s="36">
        <v>1</v>
      </c>
      <c r="F604" s="185"/>
      <c r="G604" s="172"/>
      <c r="H604" s="194"/>
      <c r="I604" s="172"/>
      <c r="J604" s="5">
        <v>1</v>
      </c>
      <c r="K604" s="227"/>
      <c r="L604" s="227"/>
      <c r="M604" s="150"/>
      <c r="N604" s="185"/>
      <c r="O604" s="185"/>
      <c r="P604" s="185"/>
      <c r="Q604" s="185"/>
      <c r="R604" s="185"/>
    </row>
    <row r="605" spans="1:18" x14ac:dyDescent="0.25">
      <c r="A605" s="186" t="s">
        <v>366</v>
      </c>
      <c r="B605" s="228" t="s">
        <v>367</v>
      </c>
      <c r="C605" s="384" t="s">
        <v>315</v>
      </c>
      <c r="D605" s="38" t="s">
        <v>27</v>
      </c>
      <c r="E605" s="34">
        <v>26</v>
      </c>
      <c r="F605" s="34"/>
      <c r="G605" s="34"/>
      <c r="H605" s="34"/>
      <c r="I605" s="34"/>
      <c r="J605" s="34">
        <f>SUM(J606:J610)</f>
        <v>52</v>
      </c>
      <c r="K605" s="34">
        <f t="shared" ref="K605:L605" si="33">SUM(K606:K610)</f>
        <v>16</v>
      </c>
      <c r="L605" s="34">
        <f t="shared" si="33"/>
        <v>8</v>
      </c>
      <c r="M605" s="34"/>
      <c r="N605" s="34"/>
      <c r="O605" s="34"/>
      <c r="P605" s="34"/>
      <c r="Q605" s="34"/>
      <c r="R605" s="34"/>
    </row>
    <row r="606" spans="1:18" x14ac:dyDescent="0.25">
      <c r="A606" s="187"/>
      <c r="B606" s="229"/>
      <c r="C606" s="385"/>
      <c r="D606" s="55" t="s">
        <v>28</v>
      </c>
      <c r="E606" s="36">
        <v>0</v>
      </c>
      <c r="F606" s="180"/>
      <c r="G606" s="148" t="s">
        <v>310</v>
      </c>
      <c r="H606" s="295" t="s">
        <v>131</v>
      </c>
      <c r="I606" s="148" t="s">
        <v>577</v>
      </c>
      <c r="J606" s="36">
        <v>0</v>
      </c>
      <c r="K606" s="36">
        <v>0</v>
      </c>
      <c r="L606" s="36">
        <v>0</v>
      </c>
      <c r="M606" s="148" t="s">
        <v>312</v>
      </c>
      <c r="N606" s="183"/>
      <c r="O606" s="183"/>
      <c r="P606" s="183"/>
      <c r="Q606" s="183"/>
      <c r="R606" s="183"/>
    </row>
    <row r="607" spans="1:18" x14ac:dyDescent="0.25">
      <c r="A607" s="187"/>
      <c r="B607" s="229"/>
      <c r="C607" s="385"/>
      <c r="D607" s="55" t="s">
        <v>33</v>
      </c>
      <c r="E607" s="36">
        <v>5</v>
      </c>
      <c r="F607" s="181"/>
      <c r="G607" s="149"/>
      <c r="H607" s="296"/>
      <c r="I607" s="149"/>
      <c r="J607" s="36">
        <v>10</v>
      </c>
      <c r="K607" s="36">
        <v>5</v>
      </c>
      <c r="L607" s="36">
        <v>8</v>
      </c>
      <c r="M607" s="149"/>
      <c r="N607" s="184"/>
      <c r="O607" s="184"/>
      <c r="P607" s="184"/>
      <c r="Q607" s="184"/>
      <c r="R607" s="184"/>
    </row>
    <row r="608" spans="1:18" x14ac:dyDescent="0.25">
      <c r="A608" s="187"/>
      <c r="B608" s="229"/>
      <c r="C608" s="385"/>
      <c r="D608" s="55" t="s">
        <v>34</v>
      </c>
      <c r="E608" s="36">
        <v>18</v>
      </c>
      <c r="F608" s="181"/>
      <c r="G608" s="149"/>
      <c r="H608" s="296"/>
      <c r="I608" s="149"/>
      <c r="J608" s="36">
        <v>36</v>
      </c>
      <c r="K608" s="36">
        <v>9</v>
      </c>
      <c r="L608" s="36">
        <v>0</v>
      </c>
      <c r="M608" s="149"/>
      <c r="N608" s="184"/>
      <c r="O608" s="184"/>
      <c r="P608" s="184"/>
      <c r="Q608" s="184"/>
      <c r="R608" s="184"/>
    </row>
    <row r="609" spans="1:18" x14ac:dyDescent="0.25">
      <c r="A609" s="187"/>
      <c r="B609" s="229"/>
      <c r="C609" s="385"/>
      <c r="D609" s="55" t="s">
        <v>35</v>
      </c>
      <c r="E609" s="36">
        <v>0</v>
      </c>
      <c r="F609" s="181"/>
      <c r="G609" s="149"/>
      <c r="H609" s="296"/>
      <c r="I609" s="149"/>
      <c r="J609" s="36">
        <v>0</v>
      </c>
      <c r="K609" s="36">
        <v>0</v>
      </c>
      <c r="L609" s="36">
        <v>0</v>
      </c>
      <c r="M609" s="149"/>
      <c r="N609" s="184"/>
      <c r="O609" s="184"/>
      <c r="P609" s="184"/>
      <c r="Q609" s="184"/>
      <c r="R609" s="184"/>
    </row>
    <row r="610" spans="1:18" x14ac:dyDescent="0.25">
      <c r="A610" s="188"/>
      <c r="B610" s="230"/>
      <c r="C610" s="386"/>
      <c r="D610" s="55" t="s">
        <v>36</v>
      </c>
      <c r="E610" s="36">
        <v>3</v>
      </c>
      <c r="F610" s="182"/>
      <c r="G610" s="150"/>
      <c r="H610" s="297"/>
      <c r="I610" s="150"/>
      <c r="J610" s="36">
        <v>6</v>
      </c>
      <c r="K610" s="36">
        <v>2</v>
      </c>
      <c r="L610" s="36">
        <v>0</v>
      </c>
      <c r="M610" s="150"/>
      <c r="N610" s="185"/>
      <c r="O610" s="185"/>
      <c r="P610" s="185"/>
      <c r="Q610" s="185"/>
      <c r="R610" s="185"/>
    </row>
    <row r="611" spans="1:18" x14ac:dyDescent="0.25">
      <c r="A611" s="186" t="s">
        <v>368</v>
      </c>
      <c r="B611" s="228" t="s">
        <v>369</v>
      </c>
      <c r="C611" s="384" t="s">
        <v>315</v>
      </c>
      <c r="D611" s="38" t="s">
        <v>27</v>
      </c>
      <c r="E611" s="34">
        <v>26</v>
      </c>
      <c r="F611" s="34"/>
      <c r="G611" s="34"/>
      <c r="H611" s="34"/>
      <c r="I611" s="34"/>
      <c r="J611" s="34">
        <f>SUM(J612:J616)</f>
        <v>278</v>
      </c>
      <c r="K611" s="34">
        <f>SUM(K612:K616)</f>
        <v>21</v>
      </c>
      <c r="L611" s="34"/>
      <c r="M611" s="34"/>
      <c r="N611" s="34"/>
      <c r="O611" s="34"/>
      <c r="P611" s="34"/>
      <c r="Q611" s="34"/>
      <c r="R611" s="34"/>
    </row>
    <row r="612" spans="1:18" x14ac:dyDescent="0.25">
      <c r="A612" s="187"/>
      <c r="B612" s="229"/>
      <c r="C612" s="385"/>
      <c r="D612" s="55" t="s">
        <v>28</v>
      </c>
      <c r="E612" s="36">
        <v>0</v>
      </c>
      <c r="F612" s="148"/>
      <c r="G612" s="148" t="s">
        <v>370</v>
      </c>
      <c r="H612" s="295" t="s">
        <v>131</v>
      </c>
      <c r="I612" s="148" t="s">
        <v>577</v>
      </c>
      <c r="J612" s="36">
        <v>0</v>
      </c>
      <c r="K612" s="36">
        <v>0</v>
      </c>
      <c r="L612" s="225"/>
      <c r="M612" s="148" t="s">
        <v>312</v>
      </c>
      <c r="N612" s="183"/>
      <c r="O612" s="183"/>
      <c r="P612" s="183"/>
      <c r="Q612" s="183"/>
      <c r="R612" s="183"/>
    </row>
    <row r="613" spans="1:18" x14ac:dyDescent="0.25">
      <c r="A613" s="187"/>
      <c r="B613" s="229"/>
      <c r="C613" s="385"/>
      <c r="D613" s="55" t="s">
        <v>33</v>
      </c>
      <c r="E613" s="36">
        <v>5</v>
      </c>
      <c r="F613" s="149"/>
      <c r="G613" s="149"/>
      <c r="H613" s="296"/>
      <c r="I613" s="149"/>
      <c r="J613" s="36">
        <v>98</v>
      </c>
      <c r="K613" s="36">
        <v>6</v>
      </c>
      <c r="L613" s="226"/>
      <c r="M613" s="149"/>
      <c r="N613" s="184"/>
      <c r="O613" s="184"/>
      <c r="P613" s="184"/>
      <c r="Q613" s="184"/>
      <c r="R613" s="184"/>
    </row>
    <row r="614" spans="1:18" x14ac:dyDescent="0.25">
      <c r="A614" s="187"/>
      <c r="B614" s="229"/>
      <c r="C614" s="385"/>
      <c r="D614" s="55" t="s">
        <v>34</v>
      </c>
      <c r="E614" s="36">
        <v>18</v>
      </c>
      <c r="F614" s="149"/>
      <c r="G614" s="149"/>
      <c r="H614" s="296"/>
      <c r="I614" s="149"/>
      <c r="J614" s="36">
        <v>132</v>
      </c>
      <c r="K614" s="36">
        <v>12</v>
      </c>
      <c r="L614" s="226"/>
      <c r="M614" s="149"/>
      <c r="N614" s="184"/>
      <c r="O614" s="184"/>
      <c r="P614" s="184"/>
      <c r="Q614" s="184"/>
      <c r="R614" s="184"/>
    </row>
    <row r="615" spans="1:18" x14ac:dyDescent="0.25">
      <c r="A615" s="187"/>
      <c r="B615" s="229"/>
      <c r="C615" s="385"/>
      <c r="D615" s="55" t="s">
        <v>35</v>
      </c>
      <c r="E615" s="36">
        <v>0</v>
      </c>
      <c r="F615" s="149"/>
      <c r="G615" s="149"/>
      <c r="H615" s="296"/>
      <c r="I615" s="149"/>
      <c r="J615" s="36">
        <v>0</v>
      </c>
      <c r="K615" s="36">
        <v>0</v>
      </c>
      <c r="L615" s="226"/>
      <c r="M615" s="149"/>
      <c r="N615" s="184"/>
      <c r="O615" s="184"/>
      <c r="P615" s="184"/>
      <c r="Q615" s="184"/>
      <c r="R615" s="184"/>
    </row>
    <row r="616" spans="1:18" x14ac:dyDescent="0.25">
      <c r="A616" s="188"/>
      <c r="B616" s="230"/>
      <c r="C616" s="386"/>
      <c r="D616" s="55" t="s">
        <v>36</v>
      </c>
      <c r="E616" s="36">
        <v>3</v>
      </c>
      <c r="F616" s="150"/>
      <c r="G616" s="150"/>
      <c r="H616" s="297"/>
      <c r="I616" s="150"/>
      <c r="J616" s="36">
        <v>48</v>
      </c>
      <c r="K616" s="36">
        <v>3</v>
      </c>
      <c r="L616" s="227"/>
      <c r="M616" s="150"/>
      <c r="N616" s="185"/>
      <c r="O616" s="185"/>
      <c r="P616" s="185"/>
      <c r="Q616" s="185"/>
      <c r="R616" s="185"/>
    </row>
    <row r="617" spans="1:18" x14ac:dyDescent="0.25">
      <c r="A617" s="186" t="s">
        <v>371</v>
      </c>
      <c r="B617" s="228" t="s">
        <v>372</v>
      </c>
      <c r="C617" s="417"/>
      <c r="D617" s="38" t="s">
        <v>27</v>
      </c>
      <c r="E617" s="34">
        <v>16</v>
      </c>
      <c r="F617" s="34"/>
      <c r="G617" s="34"/>
      <c r="H617" s="34"/>
      <c r="I617" s="34"/>
      <c r="J617" s="34">
        <f>SUM(J618:J622)</f>
        <v>19</v>
      </c>
      <c r="K617" s="34"/>
      <c r="L617" s="34"/>
      <c r="M617" s="34"/>
      <c r="N617" s="34"/>
      <c r="O617" s="34"/>
      <c r="P617" s="34"/>
      <c r="Q617" s="34"/>
      <c r="R617" s="34"/>
    </row>
    <row r="618" spans="1:18" x14ac:dyDescent="0.25">
      <c r="A618" s="187"/>
      <c r="B618" s="229"/>
      <c r="C618" s="418"/>
      <c r="D618" s="69" t="s">
        <v>28</v>
      </c>
      <c r="E618" s="5">
        <v>4</v>
      </c>
      <c r="F618" s="183"/>
      <c r="G618" s="183"/>
      <c r="H618" s="183"/>
      <c r="I618" s="170" t="s">
        <v>176</v>
      </c>
      <c r="J618" s="5">
        <v>2</v>
      </c>
      <c r="K618" s="154"/>
      <c r="L618" s="154"/>
      <c r="M618" s="183"/>
      <c r="N618" s="183"/>
      <c r="O618" s="183"/>
      <c r="P618" s="183"/>
      <c r="Q618" s="183"/>
      <c r="R618" s="183"/>
    </row>
    <row r="619" spans="1:18" x14ac:dyDescent="0.25">
      <c r="A619" s="187"/>
      <c r="B619" s="229"/>
      <c r="C619" s="418"/>
      <c r="D619" s="69" t="s">
        <v>33</v>
      </c>
      <c r="E619" s="5">
        <v>4</v>
      </c>
      <c r="F619" s="184"/>
      <c r="G619" s="184"/>
      <c r="H619" s="184"/>
      <c r="I619" s="171"/>
      <c r="J619" s="5">
        <v>5</v>
      </c>
      <c r="K619" s="155"/>
      <c r="L619" s="155"/>
      <c r="M619" s="184"/>
      <c r="N619" s="184"/>
      <c r="O619" s="184"/>
      <c r="P619" s="184"/>
      <c r="Q619" s="184"/>
      <c r="R619" s="184"/>
    </row>
    <row r="620" spans="1:18" x14ac:dyDescent="0.25">
      <c r="A620" s="187"/>
      <c r="B620" s="229"/>
      <c r="C620" s="418"/>
      <c r="D620" s="69" t="s">
        <v>34</v>
      </c>
      <c r="E620" s="5">
        <v>3</v>
      </c>
      <c r="F620" s="184"/>
      <c r="G620" s="184"/>
      <c r="H620" s="184"/>
      <c r="I620" s="171"/>
      <c r="J620" s="5">
        <v>10</v>
      </c>
      <c r="K620" s="155"/>
      <c r="L620" s="155"/>
      <c r="M620" s="184"/>
      <c r="N620" s="184"/>
      <c r="O620" s="184"/>
      <c r="P620" s="184"/>
      <c r="Q620" s="184"/>
      <c r="R620" s="184"/>
    </row>
    <row r="621" spans="1:18" x14ac:dyDescent="0.25">
      <c r="A621" s="187"/>
      <c r="B621" s="229"/>
      <c r="C621" s="418"/>
      <c r="D621" s="69" t="s">
        <v>35</v>
      </c>
      <c r="E621" s="5">
        <v>3</v>
      </c>
      <c r="F621" s="184"/>
      <c r="G621" s="184"/>
      <c r="H621" s="184"/>
      <c r="I621" s="171"/>
      <c r="J621" s="5">
        <v>0</v>
      </c>
      <c r="K621" s="155"/>
      <c r="L621" s="155"/>
      <c r="M621" s="184"/>
      <c r="N621" s="184"/>
      <c r="O621" s="184"/>
      <c r="P621" s="184"/>
      <c r="Q621" s="184"/>
      <c r="R621" s="184"/>
    </row>
    <row r="622" spans="1:18" x14ac:dyDescent="0.25">
      <c r="A622" s="188"/>
      <c r="B622" s="230"/>
      <c r="C622" s="419"/>
      <c r="D622" s="69" t="s">
        <v>36</v>
      </c>
      <c r="E622" s="5">
        <v>2</v>
      </c>
      <c r="F622" s="185"/>
      <c r="G622" s="185"/>
      <c r="H622" s="185"/>
      <c r="I622" s="172"/>
      <c r="J622" s="5">
        <v>2</v>
      </c>
      <c r="K622" s="156"/>
      <c r="L622" s="156"/>
      <c r="M622" s="185"/>
      <c r="N622" s="185"/>
      <c r="O622" s="185"/>
      <c r="P622" s="185"/>
      <c r="Q622" s="185"/>
      <c r="R622" s="185"/>
    </row>
    <row r="623" spans="1:18" ht="18" customHeight="1" x14ac:dyDescent="0.25">
      <c r="A623" s="186" t="s">
        <v>373</v>
      </c>
      <c r="B623" s="228" t="s">
        <v>374</v>
      </c>
      <c r="C623" s="384" t="s">
        <v>315</v>
      </c>
      <c r="D623" s="38" t="s">
        <v>27</v>
      </c>
      <c r="E623" s="600">
        <v>3</v>
      </c>
      <c r="F623" s="76"/>
      <c r="G623" s="79"/>
      <c r="H623" s="81"/>
      <c r="I623" s="79"/>
      <c r="J623" s="34">
        <f>SUM(J624:J628)</f>
        <v>6</v>
      </c>
      <c r="K623" s="76"/>
      <c r="L623" s="58"/>
      <c r="M623" s="75"/>
      <c r="N623" s="76"/>
      <c r="O623" s="76"/>
      <c r="P623" s="76"/>
      <c r="Q623" s="76"/>
      <c r="R623" s="76"/>
    </row>
    <row r="624" spans="1:18" x14ac:dyDescent="0.25">
      <c r="A624" s="187"/>
      <c r="B624" s="229"/>
      <c r="C624" s="385"/>
      <c r="D624" s="82" t="s">
        <v>28</v>
      </c>
      <c r="E624" s="42">
        <v>0</v>
      </c>
      <c r="F624" s="180"/>
      <c r="G624" s="148"/>
      <c r="H624" s="295"/>
      <c r="I624" s="148" t="s">
        <v>578</v>
      </c>
      <c r="J624" s="42">
        <v>0</v>
      </c>
      <c r="K624" s="183"/>
      <c r="L624" s="154"/>
      <c r="M624" s="170"/>
      <c r="N624" s="183"/>
      <c r="O624" s="183"/>
      <c r="P624" s="183"/>
      <c r="Q624" s="183"/>
      <c r="R624" s="183"/>
    </row>
    <row r="625" spans="1:18" x14ac:dyDescent="0.25">
      <c r="A625" s="187"/>
      <c r="B625" s="229"/>
      <c r="C625" s="385"/>
      <c r="D625" s="69" t="s">
        <v>33</v>
      </c>
      <c r="E625" s="36">
        <v>1</v>
      </c>
      <c r="F625" s="181"/>
      <c r="G625" s="149"/>
      <c r="H625" s="296"/>
      <c r="I625" s="149"/>
      <c r="J625" s="36">
        <v>2</v>
      </c>
      <c r="K625" s="184"/>
      <c r="L625" s="155"/>
      <c r="M625" s="171"/>
      <c r="N625" s="184"/>
      <c r="O625" s="184"/>
      <c r="P625" s="184"/>
      <c r="Q625" s="184"/>
      <c r="R625" s="184"/>
    </row>
    <row r="626" spans="1:18" x14ac:dyDescent="0.25">
      <c r="A626" s="187"/>
      <c r="B626" s="229"/>
      <c r="C626" s="385"/>
      <c r="D626" s="69" t="s">
        <v>34</v>
      </c>
      <c r="E626" s="36">
        <v>2</v>
      </c>
      <c r="F626" s="181"/>
      <c r="G626" s="149"/>
      <c r="H626" s="296"/>
      <c r="I626" s="149"/>
      <c r="J626" s="36">
        <v>4</v>
      </c>
      <c r="K626" s="184"/>
      <c r="L626" s="155"/>
      <c r="M626" s="171"/>
      <c r="N626" s="184"/>
      <c r="O626" s="184"/>
      <c r="P626" s="184"/>
      <c r="Q626" s="184"/>
      <c r="R626" s="184"/>
    </row>
    <row r="627" spans="1:18" x14ac:dyDescent="0.25">
      <c r="A627" s="187"/>
      <c r="B627" s="229"/>
      <c r="C627" s="385"/>
      <c r="D627" s="69" t="s">
        <v>35</v>
      </c>
      <c r="E627" s="36">
        <v>0</v>
      </c>
      <c r="F627" s="181"/>
      <c r="G627" s="149"/>
      <c r="H627" s="296"/>
      <c r="I627" s="149"/>
      <c r="J627" s="36">
        <v>0</v>
      </c>
      <c r="K627" s="184"/>
      <c r="L627" s="155"/>
      <c r="M627" s="171"/>
      <c r="N627" s="184"/>
      <c r="O627" s="184"/>
      <c r="P627" s="184"/>
      <c r="Q627" s="184"/>
      <c r="R627" s="184"/>
    </row>
    <row r="628" spans="1:18" x14ac:dyDescent="0.25">
      <c r="A628" s="255"/>
      <c r="B628" s="256"/>
      <c r="C628" s="415"/>
      <c r="D628" s="64" t="s">
        <v>36</v>
      </c>
      <c r="E628" s="14">
        <v>0</v>
      </c>
      <c r="F628" s="218"/>
      <c r="G628" s="220"/>
      <c r="H628" s="416"/>
      <c r="I628" s="220"/>
      <c r="J628" s="14">
        <v>0</v>
      </c>
      <c r="K628" s="270"/>
      <c r="L628" s="413"/>
      <c r="M628" s="409"/>
      <c r="N628" s="270"/>
      <c r="O628" s="270"/>
      <c r="P628" s="270"/>
      <c r="Q628" s="270"/>
      <c r="R628" s="270"/>
    </row>
    <row r="629" spans="1:18" x14ac:dyDescent="0.25">
      <c r="A629" s="410" t="s">
        <v>375</v>
      </c>
      <c r="B629" s="411"/>
      <c r="C629" s="411"/>
      <c r="D629" s="411"/>
      <c r="E629" s="411"/>
      <c r="F629" s="411"/>
      <c r="G629" s="411"/>
      <c r="H629" s="411"/>
      <c r="I629" s="411"/>
      <c r="J629" s="411"/>
      <c r="K629" s="411"/>
      <c r="L629" s="411"/>
      <c r="M629" s="411"/>
      <c r="N629" s="411"/>
      <c r="O629" s="411"/>
      <c r="P629" s="411"/>
      <c r="Q629" s="411"/>
      <c r="R629" s="412"/>
    </row>
    <row r="630" spans="1:18" x14ac:dyDescent="0.25">
      <c r="A630" s="198" t="s">
        <v>376</v>
      </c>
      <c r="B630" s="262" t="s">
        <v>377</v>
      </c>
      <c r="C630" s="320" t="s">
        <v>579</v>
      </c>
      <c r="D630" s="32" t="s">
        <v>27</v>
      </c>
      <c r="E630" s="83">
        <v>30</v>
      </c>
      <c r="F630" s="83"/>
      <c r="G630" s="83"/>
      <c r="H630" s="83"/>
      <c r="I630" s="83"/>
      <c r="J630" s="83">
        <f>SUM(J631:J635)</f>
        <v>60</v>
      </c>
      <c r="K630" s="83"/>
      <c r="L630" s="83"/>
      <c r="M630" s="83"/>
      <c r="N630" s="83"/>
      <c r="O630" s="83"/>
      <c r="P630" s="83"/>
      <c r="Q630" s="83"/>
      <c r="R630" s="83"/>
    </row>
    <row r="631" spans="1:18" ht="21" customHeight="1" x14ac:dyDescent="0.25">
      <c r="A631" s="187"/>
      <c r="B631" s="229"/>
      <c r="C631" s="165"/>
      <c r="D631" s="69" t="s">
        <v>28</v>
      </c>
      <c r="E631" s="5">
        <v>9</v>
      </c>
      <c r="F631" s="183"/>
      <c r="G631" s="170" t="s">
        <v>378</v>
      </c>
      <c r="H631" s="183"/>
      <c r="I631" s="170" t="s">
        <v>142</v>
      </c>
      <c r="J631" s="5">
        <v>18</v>
      </c>
      <c r="K631" s="154"/>
      <c r="L631" s="154"/>
      <c r="M631" s="170"/>
      <c r="N631" s="183"/>
      <c r="O631" s="183"/>
      <c r="P631" s="183"/>
      <c r="Q631" s="183"/>
      <c r="R631" s="183"/>
    </row>
    <row r="632" spans="1:18" ht="21" customHeight="1" x14ac:dyDescent="0.25">
      <c r="A632" s="187"/>
      <c r="B632" s="229"/>
      <c r="C632" s="165"/>
      <c r="D632" s="69" t="s">
        <v>33</v>
      </c>
      <c r="E632" s="5">
        <v>4</v>
      </c>
      <c r="F632" s="184"/>
      <c r="G632" s="171"/>
      <c r="H632" s="184"/>
      <c r="I632" s="171"/>
      <c r="J632" s="5">
        <v>8</v>
      </c>
      <c r="K632" s="155"/>
      <c r="L632" s="155"/>
      <c r="M632" s="171"/>
      <c r="N632" s="184"/>
      <c r="O632" s="184"/>
      <c r="P632" s="184"/>
      <c r="Q632" s="184"/>
      <c r="R632" s="184"/>
    </row>
    <row r="633" spans="1:18" ht="21" customHeight="1" x14ac:dyDescent="0.25">
      <c r="A633" s="187"/>
      <c r="B633" s="229"/>
      <c r="C633" s="165"/>
      <c r="D633" s="69" t="s">
        <v>34</v>
      </c>
      <c r="E633" s="5">
        <v>5</v>
      </c>
      <c r="F633" s="184"/>
      <c r="G633" s="171"/>
      <c r="H633" s="184"/>
      <c r="I633" s="171"/>
      <c r="J633" s="5">
        <v>10</v>
      </c>
      <c r="K633" s="155"/>
      <c r="L633" s="155"/>
      <c r="M633" s="171"/>
      <c r="N633" s="184"/>
      <c r="O633" s="184"/>
      <c r="P633" s="184"/>
      <c r="Q633" s="184"/>
      <c r="R633" s="184"/>
    </row>
    <row r="634" spans="1:18" ht="21" customHeight="1" x14ac:dyDescent="0.25">
      <c r="A634" s="187"/>
      <c r="B634" s="229"/>
      <c r="C634" s="165"/>
      <c r="D634" s="69" t="s">
        <v>35</v>
      </c>
      <c r="E634" s="5">
        <v>6</v>
      </c>
      <c r="F634" s="184"/>
      <c r="G634" s="171"/>
      <c r="H634" s="184"/>
      <c r="I634" s="171"/>
      <c r="J634" s="5">
        <v>12</v>
      </c>
      <c r="K634" s="155"/>
      <c r="L634" s="155"/>
      <c r="M634" s="171"/>
      <c r="N634" s="184"/>
      <c r="O634" s="184"/>
      <c r="P634" s="184"/>
      <c r="Q634" s="184"/>
      <c r="R634" s="184"/>
    </row>
    <row r="635" spans="1:18" ht="21" customHeight="1" x14ac:dyDescent="0.25">
      <c r="A635" s="255"/>
      <c r="B635" s="256"/>
      <c r="C635" s="414"/>
      <c r="D635" s="64" t="s">
        <v>36</v>
      </c>
      <c r="E635" s="3">
        <v>6</v>
      </c>
      <c r="F635" s="270"/>
      <c r="G635" s="409"/>
      <c r="H635" s="270"/>
      <c r="I635" s="409"/>
      <c r="J635" s="3">
        <v>12</v>
      </c>
      <c r="K635" s="413"/>
      <c r="L635" s="413"/>
      <c r="M635" s="409"/>
      <c r="N635" s="270"/>
      <c r="O635" s="270"/>
      <c r="P635" s="270"/>
      <c r="Q635" s="270"/>
      <c r="R635" s="270"/>
    </row>
    <row r="636" spans="1:18" x14ac:dyDescent="0.25">
      <c r="A636" s="203" t="s">
        <v>379</v>
      </c>
      <c r="B636" s="267" t="s">
        <v>380</v>
      </c>
      <c r="C636" s="406" t="s">
        <v>552</v>
      </c>
      <c r="D636" s="84" t="s">
        <v>27</v>
      </c>
      <c r="E636" s="85">
        <v>75</v>
      </c>
      <c r="F636" s="85"/>
      <c r="G636" s="85"/>
      <c r="H636" s="85"/>
      <c r="I636" s="85"/>
      <c r="J636" s="85">
        <v>155</v>
      </c>
      <c r="K636" s="85">
        <f>K637+K638+K639+K640+K641</f>
        <v>26</v>
      </c>
      <c r="L636" s="85">
        <v>26</v>
      </c>
      <c r="M636" s="85"/>
      <c r="N636" s="85"/>
      <c r="O636" s="85"/>
      <c r="P636" s="85"/>
      <c r="Q636" s="85"/>
      <c r="R636" s="85"/>
    </row>
    <row r="637" spans="1:18" ht="58.5" customHeight="1" x14ac:dyDescent="0.25">
      <c r="A637" s="204"/>
      <c r="B637" s="268"/>
      <c r="C637" s="407"/>
      <c r="D637" s="61" t="s">
        <v>28</v>
      </c>
      <c r="E637" s="63">
        <v>22</v>
      </c>
      <c r="F637" s="195"/>
      <c r="G637" s="157" t="s">
        <v>378</v>
      </c>
      <c r="H637" s="195"/>
      <c r="I637" s="157" t="s">
        <v>142</v>
      </c>
      <c r="J637" s="125">
        <v>62</v>
      </c>
      <c r="K637" s="125">
        <v>15</v>
      </c>
      <c r="L637" s="125">
        <v>15</v>
      </c>
      <c r="M637" s="142" t="s">
        <v>381</v>
      </c>
      <c r="N637" s="195"/>
      <c r="O637" s="195"/>
      <c r="P637" s="195"/>
      <c r="Q637" s="195"/>
      <c r="R637" s="195"/>
    </row>
    <row r="638" spans="1:18" ht="58.5" customHeight="1" x14ac:dyDescent="0.25">
      <c r="A638" s="204"/>
      <c r="B638" s="268"/>
      <c r="C638" s="407"/>
      <c r="D638" s="61" t="s">
        <v>33</v>
      </c>
      <c r="E638" s="63">
        <v>13</v>
      </c>
      <c r="F638" s="196"/>
      <c r="G638" s="158"/>
      <c r="H638" s="196"/>
      <c r="I638" s="158"/>
      <c r="J638" s="125">
        <v>28</v>
      </c>
      <c r="K638" s="125">
        <v>3</v>
      </c>
      <c r="L638" s="125">
        <v>3</v>
      </c>
      <c r="M638" s="143"/>
      <c r="N638" s="196"/>
      <c r="O638" s="196"/>
      <c r="P638" s="196"/>
      <c r="Q638" s="196"/>
      <c r="R638" s="196"/>
    </row>
    <row r="639" spans="1:18" ht="58.5" customHeight="1" x14ac:dyDescent="0.25">
      <c r="A639" s="204"/>
      <c r="B639" s="268"/>
      <c r="C639" s="407"/>
      <c r="D639" s="61" t="s">
        <v>34</v>
      </c>
      <c r="E639" s="63">
        <v>12</v>
      </c>
      <c r="F639" s="196"/>
      <c r="G639" s="158"/>
      <c r="H639" s="196"/>
      <c r="I639" s="158"/>
      <c r="J639" s="125">
        <v>24</v>
      </c>
      <c r="K639" s="125">
        <v>3</v>
      </c>
      <c r="L639" s="125">
        <v>3</v>
      </c>
      <c r="M639" s="143"/>
      <c r="N639" s="196"/>
      <c r="O639" s="196"/>
      <c r="P639" s="196"/>
      <c r="Q639" s="196"/>
      <c r="R639" s="196"/>
    </row>
    <row r="640" spans="1:18" ht="58.5" customHeight="1" x14ac:dyDescent="0.25">
      <c r="A640" s="204"/>
      <c r="B640" s="268"/>
      <c r="C640" s="407"/>
      <c r="D640" s="61" t="s">
        <v>35</v>
      </c>
      <c r="E640" s="63">
        <v>10</v>
      </c>
      <c r="F640" s="196"/>
      <c r="G640" s="158"/>
      <c r="H640" s="196"/>
      <c r="I640" s="158"/>
      <c r="J640" s="125">
        <v>23</v>
      </c>
      <c r="K640" s="125">
        <v>3</v>
      </c>
      <c r="L640" s="125">
        <v>3</v>
      </c>
      <c r="M640" s="143"/>
      <c r="N640" s="196"/>
      <c r="O640" s="196"/>
      <c r="P640" s="196"/>
      <c r="Q640" s="196"/>
      <c r="R640" s="196"/>
    </row>
    <row r="641" spans="1:18" ht="58.5" customHeight="1" x14ac:dyDescent="0.25">
      <c r="A641" s="205"/>
      <c r="B641" s="269"/>
      <c r="C641" s="408"/>
      <c r="D641" s="61" t="s">
        <v>36</v>
      </c>
      <c r="E641" s="63">
        <v>9</v>
      </c>
      <c r="F641" s="197"/>
      <c r="G641" s="159"/>
      <c r="H641" s="197"/>
      <c r="I641" s="159"/>
      <c r="J641" s="125">
        <v>18</v>
      </c>
      <c r="K641" s="125">
        <v>2</v>
      </c>
      <c r="L641" s="125">
        <v>2</v>
      </c>
      <c r="M641" s="144"/>
      <c r="N641" s="197"/>
      <c r="O641" s="197"/>
      <c r="P641" s="197"/>
      <c r="Q641" s="197"/>
      <c r="R641" s="197"/>
    </row>
    <row r="642" spans="1:18" x14ac:dyDescent="0.25">
      <c r="A642" s="394" t="s">
        <v>382</v>
      </c>
      <c r="B642" s="395"/>
      <c r="C642" s="395"/>
      <c r="D642" s="395"/>
      <c r="E642" s="395"/>
      <c r="F642" s="395"/>
      <c r="G642" s="395"/>
      <c r="H642" s="395"/>
      <c r="I642" s="395"/>
      <c r="J642" s="395"/>
      <c r="K642" s="395"/>
      <c r="L642" s="395"/>
      <c r="M642" s="395"/>
      <c r="N642" s="395"/>
      <c r="O642" s="395"/>
      <c r="P642" s="395"/>
      <c r="Q642" s="395"/>
      <c r="R642" s="396"/>
    </row>
    <row r="643" spans="1:18" x14ac:dyDescent="0.25">
      <c r="A643" s="397" t="s">
        <v>592</v>
      </c>
      <c r="B643" s="400" t="s">
        <v>383</v>
      </c>
      <c r="C643" s="403" t="s">
        <v>384</v>
      </c>
      <c r="D643" s="84" t="s">
        <v>27</v>
      </c>
      <c r="E643" s="86"/>
      <c r="F643" s="86"/>
      <c r="G643" s="86"/>
      <c r="H643" s="87"/>
      <c r="I643" s="87"/>
      <c r="J643" s="86">
        <f>SUM(J644:J648)</f>
        <v>50</v>
      </c>
      <c r="K643" s="86"/>
      <c r="L643" s="86"/>
      <c r="M643" s="86"/>
      <c r="N643" s="86"/>
      <c r="O643" s="86"/>
      <c r="P643" s="86"/>
      <c r="Q643" s="86"/>
      <c r="R643" s="86"/>
    </row>
    <row r="644" spans="1:18" x14ac:dyDescent="0.25">
      <c r="A644" s="398"/>
      <c r="B644" s="401"/>
      <c r="C644" s="404"/>
      <c r="D644" s="61" t="s">
        <v>28</v>
      </c>
      <c r="E644" s="246"/>
      <c r="F644" s="195"/>
      <c r="G644" s="195"/>
      <c r="H644" s="195" t="s">
        <v>385</v>
      </c>
      <c r="I644" s="157" t="s">
        <v>386</v>
      </c>
      <c r="J644" s="88">
        <v>10</v>
      </c>
      <c r="K644" s="195"/>
      <c r="L644" s="195"/>
      <c r="M644" s="195"/>
      <c r="N644" s="195"/>
      <c r="O644" s="195"/>
      <c r="P644" s="195"/>
      <c r="Q644" s="195"/>
      <c r="R644" s="195"/>
    </row>
    <row r="645" spans="1:18" x14ac:dyDescent="0.25">
      <c r="A645" s="398"/>
      <c r="B645" s="401"/>
      <c r="C645" s="404"/>
      <c r="D645" s="61" t="s">
        <v>33</v>
      </c>
      <c r="E645" s="247"/>
      <c r="F645" s="196"/>
      <c r="G645" s="196"/>
      <c r="H645" s="196"/>
      <c r="I645" s="158"/>
      <c r="J645" s="88">
        <v>5</v>
      </c>
      <c r="K645" s="196"/>
      <c r="L645" s="196"/>
      <c r="M645" s="196"/>
      <c r="N645" s="196"/>
      <c r="O645" s="196"/>
      <c r="P645" s="196"/>
      <c r="Q645" s="196"/>
      <c r="R645" s="196"/>
    </row>
    <row r="646" spans="1:18" x14ac:dyDescent="0.25">
      <c r="A646" s="398"/>
      <c r="B646" s="401"/>
      <c r="C646" s="404"/>
      <c r="D646" s="61" t="s">
        <v>34</v>
      </c>
      <c r="E646" s="247"/>
      <c r="F646" s="196"/>
      <c r="G646" s="196"/>
      <c r="H646" s="196"/>
      <c r="I646" s="158"/>
      <c r="J646" s="88">
        <v>10</v>
      </c>
      <c r="K646" s="196"/>
      <c r="L646" s="196"/>
      <c r="M646" s="196"/>
      <c r="N646" s="196"/>
      <c r="O646" s="196"/>
      <c r="P646" s="196"/>
      <c r="Q646" s="196"/>
      <c r="R646" s="196"/>
    </row>
    <row r="647" spans="1:18" x14ac:dyDescent="0.25">
      <c r="A647" s="398"/>
      <c r="B647" s="401"/>
      <c r="C647" s="404"/>
      <c r="D647" s="61" t="s">
        <v>35</v>
      </c>
      <c r="E647" s="247"/>
      <c r="F647" s="196"/>
      <c r="G647" s="196"/>
      <c r="H647" s="196"/>
      <c r="I647" s="158"/>
      <c r="J647" s="88">
        <v>5</v>
      </c>
      <c r="K647" s="196"/>
      <c r="L647" s="196"/>
      <c r="M647" s="196"/>
      <c r="N647" s="196"/>
      <c r="O647" s="196"/>
      <c r="P647" s="196"/>
      <c r="Q647" s="196"/>
      <c r="R647" s="196"/>
    </row>
    <row r="648" spans="1:18" x14ac:dyDescent="0.25">
      <c r="A648" s="399"/>
      <c r="B648" s="402"/>
      <c r="C648" s="405"/>
      <c r="D648" s="61" t="s">
        <v>36</v>
      </c>
      <c r="E648" s="248"/>
      <c r="F648" s="197"/>
      <c r="G648" s="197"/>
      <c r="H648" s="197"/>
      <c r="I648" s="159"/>
      <c r="J648" s="88">
        <v>20</v>
      </c>
      <c r="K648" s="197"/>
      <c r="L648" s="197"/>
      <c r="M648" s="197"/>
      <c r="N648" s="197"/>
      <c r="O648" s="197"/>
      <c r="P648" s="197"/>
      <c r="Q648" s="197"/>
      <c r="R648" s="197"/>
    </row>
    <row r="649" spans="1:18" x14ac:dyDescent="0.25">
      <c r="A649" s="381" t="s">
        <v>388</v>
      </c>
      <c r="B649" s="228" t="s">
        <v>389</v>
      </c>
      <c r="C649" s="384" t="s">
        <v>384</v>
      </c>
      <c r="D649" s="38" t="s">
        <v>27</v>
      </c>
      <c r="E649" s="34"/>
      <c r="F649" s="34"/>
      <c r="G649" s="34"/>
      <c r="H649" s="34"/>
      <c r="I649" s="8"/>
      <c r="J649" s="34"/>
      <c r="K649" s="34"/>
      <c r="L649" s="34"/>
      <c r="M649" s="34"/>
      <c r="N649" s="34"/>
      <c r="O649" s="34"/>
      <c r="P649" s="34"/>
      <c r="Q649" s="34"/>
      <c r="R649" s="34">
        <f>SUM(R650:R654)</f>
        <v>220</v>
      </c>
    </row>
    <row r="650" spans="1:18" x14ac:dyDescent="0.25">
      <c r="A650" s="382"/>
      <c r="B650" s="229"/>
      <c r="C650" s="385"/>
      <c r="D650" s="55" t="s">
        <v>28</v>
      </c>
      <c r="E650" s="183"/>
      <c r="F650" s="183"/>
      <c r="G650" s="259"/>
      <c r="H650" s="387" t="s">
        <v>385</v>
      </c>
      <c r="I650" s="170" t="s">
        <v>386</v>
      </c>
      <c r="J650" s="183"/>
      <c r="K650" s="183"/>
      <c r="L650" s="183"/>
      <c r="M650" s="183"/>
      <c r="N650" s="183"/>
      <c r="O650" s="183"/>
      <c r="P650" s="183"/>
      <c r="Q650" s="183"/>
      <c r="R650" s="36">
        <v>40</v>
      </c>
    </row>
    <row r="651" spans="1:18" x14ac:dyDescent="0.25">
      <c r="A651" s="382"/>
      <c r="B651" s="229"/>
      <c r="C651" s="385"/>
      <c r="D651" s="55" t="s">
        <v>33</v>
      </c>
      <c r="E651" s="184"/>
      <c r="F651" s="184"/>
      <c r="G651" s="260"/>
      <c r="H651" s="388"/>
      <c r="I651" s="171"/>
      <c r="J651" s="184"/>
      <c r="K651" s="184"/>
      <c r="L651" s="184"/>
      <c r="M651" s="184"/>
      <c r="N651" s="184"/>
      <c r="O651" s="184"/>
      <c r="P651" s="184"/>
      <c r="Q651" s="184"/>
      <c r="R651" s="36">
        <v>40</v>
      </c>
    </row>
    <row r="652" spans="1:18" x14ac:dyDescent="0.25">
      <c r="A652" s="382"/>
      <c r="B652" s="229"/>
      <c r="C652" s="385"/>
      <c r="D652" s="55" t="s">
        <v>34</v>
      </c>
      <c r="E652" s="184"/>
      <c r="F652" s="184"/>
      <c r="G652" s="260"/>
      <c r="H652" s="388"/>
      <c r="I652" s="171"/>
      <c r="J652" s="184"/>
      <c r="K652" s="184"/>
      <c r="L652" s="184"/>
      <c r="M652" s="184"/>
      <c r="N652" s="184"/>
      <c r="O652" s="184"/>
      <c r="P652" s="184"/>
      <c r="Q652" s="184"/>
      <c r="R652" s="36">
        <v>40</v>
      </c>
    </row>
    <row r="653" spans="1:18" x14ac:dyDescent="0.25">
      <c r="A653" s="382"/>
      <c r="B653" s="229"/>
      <c r="C653" s="385"/>
      <c r="D653" s="55" t="s">
        <v>35</v>
      </c>
      <c r="E653" s="184"/>
      <c r="F653" s="184"/>
      <c r="G653" s="260"/>
      <c r="H653" s="388"/>
      <c r="I653" s="171"/>
      <c r="J653" s="184"/>
      <c r="K653" s="184"/>
      <c r="L653" s="184"/>
      <c r="M653" s="184"/>
      <c r="N653" s="184"/>
      <c r="O653" s="184"/>
      <c r="P653" s="184"/>
      <c r="Q653" s="184"/>
      <c r="R653" s="36">
        <v>50</v>
      </c>
    </row>
    <row r="654" spans="1:18" x14ac:dyDescent="0.25">
      <c r="A654" s="383"/>
      <c r="B654" s="230"/>
      <c r="C654" s="386"/>
      <c r="D654" s="55" t="s">
        <v>36</v>
      </c>
      <c r="E654" s="185"/>
      <c r="F654" s="185"/>
      <c r="G654" s="261"/>
      <c r="H654" s="389"/>
      <c r="I654" s="172"/>
      <c r="J654" s="185"/>
      <c r="K654" s="185"/>
      <c r="L654" s="185"/>
      <c r="M654" s="185"/>
      <c r="N654" s="185"/>
      <c r="O654" s="185"/>
      <c r="P654" s="185"/>
      <c r="Q654" s="185"/>
      <c r="R654" s="36">
        <v>50</v>
      </c>
    </row>
    <row r="655" spans="1:18" x14ac:dyDescent="0.25">
      <c r="A655" s="390" t="s">
        <v>593</v>
      </c>
      <c r="B655" s="262" t="s">
        <v>387</v>
      </c>
      <c r="C655" s="391" t="s">
        <v>384</v>
      </c>
      <c r="D655" s="32" t="s">
        <v>27</v>
      </c>
      <c r="E655" s="89"/>
      <c r="F655" s="90"/>
      <c r="G655" s="90"/>
      <c r="H655" s="90"/>
      <c r="I655" s="91"/>
      <c r="J655" s="92">
        <f>SUM(J656:J660)</f>
        <v>54</v>
      </c>
      <c r="K655" s="92"/>
      <c r="L655" s="92"/>
      <c r="M655" s="90"/>
      <c r="N655" s="90"/>
      <c r="O655" s="90"/>
      <c r="P655" s="90"/>
      <c r="Q655" s="90"/>
      <c r="R655" s="90"/>
    </row>
    <row r="656" spans="1:18" x14ac:dyDescent="0.25">
      <c r="A656" s="382"/>
      <c r="B656" s="229"/>
      <c r="C656" s="392"/>
      <c r="D656" s="55" t="s">
        <v>28</v>
      </c>
      <c r="E656" s="225"/>
      <c r="F656" s="183"/>
      <c r="G656" s="259"/>
      <c r="H656" s="387" t="s">
        <v>385</v>
      </c>
      <c r="I656" s="170" t="s">
        <v>386</v>
      </c>
      <c r="J656" s="23">
        <v>20</v>
      </c>
      <c r="K656" s="183"/>
      <c r="L656" s="183"/>
      <c r="M656" s="183"/>
      <c r="N656" s="183"/>
      <c r="O656" s="183"/>
      <c r="P656" s="183"/>
      <c r="Q656" s="183"/>
      <c r="R656" s="183"/>
    </row>
    <row r="657" spans="1:18" x14ac:dyDescent="0.25">
      <c r="A657" s="382"/>
      <c r="B657" s="229"/>
      <c r="C657" s="392"/>
      <c r="D657" s="55" t="s">
        <v>33</v>
      </c>
      <c r="E657" s="226"/>
      <c r="F657" s="184"/>
      <c r="G657" s="260"/>
      <c r="H657" s="388"/>
      <c r="I657" s="171"/>
      <c r="J657" s="23">
        <v>8</v>
      </c>
      <c r="K657" s="184"/>
      <c r="L657" s="184"/>
      <c r="M657" s="184"/>
      <c r="N657" s="184"/>
      <c r="O657" s="184"/>
      <c r="P657" s="184"/>
      <c r="Q657" s="184"/>
      <c r="R657" s="184"/>
    </row>
    <row r="658" spans="1:18" x14ac:dyDescent="0.25">
      <c r="A658" s="382"/>
      <c r="B658" s="229"/>
      <c r="C658" s="392"/>
      <c r="D658" s="55" t="s">
        <v>34</v>
      </c>
      <c r="E658" s="226"/>
      <c r="F658" s="184"/>
      <c r="G658" s="260"/>
      <c r="H658" s="388"/>
      <c r="I658" s="171"/>
      <c r="J658" s="23">
        <v>10</v>
      </c>
      <c r="K658" s="184"/>
      <c r="L658" s="184"/>
      <c r="M658" s="184"/>
      <c r="N658" s="184"/>
      <c r="O658" s="184"/>
      <c r="P658" s="184"/>
      <c r="Q658" s="184"/>
      <c r="R658" s="184"/>
    </row>
    <row r="659" spans="1:18" x14ac:dyDescent="0.25">
      <c r="A659" s="382"/>
      <c r="B659" s="229"/>
      <c r="C659" s="392"/>
      <c r="D659" s="55" t="s">
        <v>35</v>
      </c>
      <c r="E659" s="226"/>
      <c r="F659" s="184"/>
      <c r="G659" s="260"/>
      <c r="H659" s="388"/>
      <c r="I659" s="171"/>
      <c r="J659" s="23">
        <v>10</v>
      </c>
      <c r="K659" s="184"/>
      <c r="L659" s="184"/>
      <c r="M659" s="184"/>
      <c r="N659" s="184"/>
      <c r="O659" s="184"/>
      <c r="P659" s="184"/>
      <c r="Q659" s="184"/>
      <c r="R659" s="184"/>
    </row>
    <row r="660" spans="1:18" x14ac:dyDescent="0.25">
      <c r="A660" s="383"/>
      <c r="B660" s="230"/>
      <c r="C660" s="393"/>
      <c r="D660" s="55" t="s">
        <v>36</v>
      </c>
      <c r="E660" s="227"/>
      <c r="F660" s="185"/>
      <c r="G660" s="261"/>
      <c r="H660" s="389"/>
      <c r="I660" s="172"/>
      <c r="J660" s="23">
        <v>6</v>
      </c>
      <c r="K660" s="185"/>
      <c r="L660" s="185"/>
      <c r="M660" s="185"/>
      <c r="N660" s="185"/>
      <c r="O660" s="185"/>
      <c r="P660" s="185"/>
      <c r="Q660" s="185"/>
      <c r="R660" s="185"/>
    </row>
    <row r="661" spans="1:18" x14ac:dyDescent="0.25">
      <c r="A661" s="375" t="s">
        <v>390</v>
      </c>
      <c r="B661" s="376"/>
      <c r="C661" s="376"/>
      <c r="D661" s="376"/>
      <c r="E661" s="376"/>
      <c r="F661" s="376"/>
      <c r="G661" s="376"/>
      <c r="H661" s="376"/>
      <c r="I661" s="376"/>
      <c r="J661" s="376"/>
      <c r="K661" s="376"/>
      <c r="L661" s="376"/>
      <c r="M661" s="376"/>
      <c r="N661" s="376"/>
      <c r="O661" s="376"/>
      <c r="P661" s="376"/>
      <c r="Q661" s="376"/>
      <c r="R661" s="377"/>
    </row>
    <row r="662" spans="1:18" x14ac:dyDescent="0.25">
      <c r="A662" s="378" t="s">
        <v>391</v>
      </c>
      <c r="B662" s="379"/>
      <c r="C662" s="379"/>
      <c r="D662" s="379"/>
      <c r="E662" s="379"/>
      <c r="F662" s="379"/>
      <c r="G662" s="379"/>
      <c r="H662" s="379"/>
      <c r="I662" s="379"/>
      <c r="J662" s="379"/>
      <c r="K662" s="379"/>
      <c r="L662" s="379"/>
      <c r="M662" s="379"/>
      <c r="N662" s="379"/>
      <c r="O662" s="379"/>
      <c r="P662" s="379"/>
      <c r="Q662" s="379"/>
      <c r="R662" s="380"/>
    </row>
    <row r="663" spans="1:18" x14ac:dyDescent="0.25">
      <c r="A663" s="186" t="s">
        <v>392</v>
      </c>
      <c r="B663" s="228" t="s">
        <v>393</v>
      </c>
      <c r="C663" s="167" t="s">
        <v>394</v>
      </c>
      <c r="D663" s="38" t="s">
        <v>27</v>
      </c>
      <c r="E663" s="54">
        <v>99</v>
      </c>
      <c r="F663" s="54"/>
      <c r="G663" s="54"/>
      <c r="H663" s="54"/>
      <c r="I663" s="54"/>
      <c r="J663" s="54">
        <f>SUM(J664:J668)</f>
        <v>133</v>
      </c>
      <c r="K663" s="54">
        <f>SUM(K664:K668)</f>
        <v>20</v>
      </c>
      <c r="L663" s="54"/>
      <c r="M663" s="54"/>
      <c r="N663" s="54"/>
      <c r="O663" s="54">
        <f>SUM(O664:O668)</f>
        <v>17</v>
      </c>
      <c r="P663" s="54">
        <f t="shared" ref="P663:Q663" si="34">SUM(P664:P668)</f>
        <v>17</v>
      </c>
      <c r="Q663" s="54">
        <f t="shared" si="34"/>
        <v>34</v>
      </c>
      <c r="R663" s="54">
        <v>446</v>
      </c>
    </row>
    <row r="664" spans="1:18" ht="18" customHeight="1" x14ac:dyDescent="0.25">
      <c r="A664" s="187"/>
      <c r="B664" s="229"/>
      <c r="C664" s="168"/>
      <c r="D664" s="55" t="s">
        <v>28</v>
      </c>
      <c r="E664" s="36">
        <v>12</v>
      </c>
      <c r="F664" s="148" t="s">
        <v>395</v>
      </c>
      <c r="G664" s="333" t="s">
        <v>396</v>
      </c>
      <c r="H664" s="177" t="s">
        <v>397</v>
      </c>
      <c r="I664" s="148" t="s">
        <v>398</v>
      </c>
      <c r="J664" s="36">
        <v>16</v>
      </c>
      <c r="K664" s="36">
        <f>K669+K674+K679+K684</f>
        <v>4</v>
      </c>
      <c r="L664" s="180"/>
      <c r="M664" s="148" t="s">
        <v>326</v>
      </c>
      <c r="N664" s="148" t="s">
        <v>266</v>
      </c>
      <c r="O664" s="36">
        <f>O669</f>
        <v>2</v>
      </c>
      <c r="P664" s="36">
        <f>P669</f>
        <v>2</v>
      </c>
      <c r="Q664" s="36">
        <f>Q669</f>
        <v>4</v>
      </c>
      <c r="R664" s="116">
        <v>54</v>
      </c>
    </row>
    <row r="665" spans="1:18" ht="18" customHeight="1" x14ac:dyDescent="0.25">
      <c r="A665" s="187"/>
      <c r="B665" s="229"/>
      <c r="C665" s="168"/>
      <c r="D665" s="55" t="s">
        <v>33</v>
      </c>
      <c r="E665" s="36">
        <v>20</v>
      </c>
      <c r="F665" s="149"/>
      <c r="G665" s="334"/>
      <c r="H665" s="178"/>
      <c r="I665" s="149"/>
      <c r="J665" s="36">
        <v>24</v>
      </c>
      <c r="K665" s="36">
        <f t="shared" ref="K665:K668" si="35">K670+K675+K680+K685</f>
        <v>4</v>
      </c>
      <c r="L665" s="181"/>
      <c r="M665" s="149"/>
      <c r="N665" s="149"/>
      <c r="O665" s="36">
        <f t="shared" ref="O665:Q668" si="36">O670</f>
        <v>2</v>
      </c>
      <c r="P665" s="36">
        <f t="shared" si="36"/>
        <v>2</v>
      </c>
      <c r="Q665" s="36">
        <f t="shared" si="36"/>
        <v>4</v>
      </c>
      <c r="R665" s="116">
        <v>90</v>
      </c>
    </row>
    <row r="666" spans="1:18" ht="18" customHeight="1" x14ac:dyDescent="0.25">
      <c r="A666" s="187"/>
      <c r="B666" s="229"/>
      <c r="C666" s="168"/>
      <c r="D666" s="55" t="s">
        <v>34</v>
      </c>
      <c r="E666" s="36">
        <v>20</v>
      </c>
      <c r="F666" s="149"/>
      <c r="G666" s="334"/>
      <c r="H666" s="178"/>
      <c r="I666" s="149"/>
      <c r="J666" s="36">
        <v>28</v>
      </c>
      <c r="K666" s="36">
        <f t="shared" si="35"/>
        <v>4</v>
      </c>
      <c r="L666" s="181"/>
      <c r="M666" s="149"/>
      <c r="N666" s="149"/>
      <c r="O666" s="36">
        <f t="shared" si="36"/>
        <v>4</v>
      </c>
      <c r="P666" s="36">
        <f t="shared" si="36"/>
        <v>4</v>
      </c>
      <c r="Q666" s="36">
        <f t="shared" si="36"/>
        <v>8</v>
      </c>
      <c r="R666" s="116">
        <v>90</v>
      </c>
    </row>
    <row r="667" spans="1:18" ht="18" customHeight="1" x14ac:dyDescent="0.25">
      <c r="A667" s="187"/>
      <c r="B667" s="229"/>
      <c r="C667" s="168"/>
      <c r="D667" s="55" t="s">
        <v>35</v>
      </c>
      <c r="E667" s="36">
        <v>16</v>
      </c>
      <c r="F667" s="149"/>
      <c r="G667" s="334"/>
      <c r="H667" s="178"/>
      <c r="I667" s="149"/>
      <c r="J667" s="36">
        <v>26</v>
      </c>
      <c r="K667" s="36">
        <f t="shared" si="35"/>
        <v>4</v>
      </c>
      <c r="L667" s="181"/>
      <c r="M667" s="149"/>
      <c r="N667" s="149"/>
      <c r="O667" s="36">
        <f t="shared" si="36"/>
        <v>5</v>
      </c>
      <c r="P667" s="36">
        <f t="shared" si="36"/>
        <v>5</v>
      </c>
      <c r="Q667" s="36">
        <f t="shared" si="36"/>
        <v>10</v>
      </c>
      <c r="R667" s="116">
        <v>72</v>
      </c>
    </row>
    <row r="668" spans="1:18" ht="18" customHeight="1" x14ac:dyDescent="0.25">
      <c r="A668" s="187"/>
      <c r="B668" s="229"/>
      <c r="C668" s="169"/>
      <c r="D668" s="55" t="s">
        <v>36</v>
      </c>
      <c r="E668" s="36">
        <v>31</v>
      </c>
      <c r="F668" s="149"/>
      <c r="G668" s="334"/>
      <c r="H668" s="178"/>
      <c r="I668" s="149"/>
      <c r="J668" s="36">
        <v>39</v>
      </c>
      <c r="K668" s="36">
        <f t="shared" si="35"/>
        <v>4</v>
      </c>
      <c r="L668" s="182"/>
      <c r="M668" s="150"/>
      <c r="N668" s="150"/>
      <c r="O668" s="36">
        <f t="shared" si="36"/>
        <v>4</v>
      </c>
      <c r="P668" s="36">
        <f t="shared" si="36"/>
        <v>4</v>
      </c>
      <c r="Q668" s="36">
        <f t="shared" si="36"/>
        <v>8</v>
      </c>
      <c r="R668" s="116">
        <v>140</v>
      </c>
    </row>
    <row r="669" spans="1:18" x14ac:dyDescent="0.25">
      <c r="A669" s="187"/>
      <c r="B669" s="229"/>
      <c r="C669" s="151" t="s">
        <v>399</v>
      </c>
      <c r="D669" s="93" t="s">
        <v>28</v>
      </c>
      <c r="E669" s="180"/>
      <c r="F669" s="149"/>
      <c r="G669" s="334"/>
      <c r="H669" s="178"/>
      <c r="I669" s="149"/>
      <c r="J669" s="180"/>
      <c r="K669" s="23">
        <v>1</v>
      </c>
      <c r="L669" s="225"/>
      <c r="M669" s="180"/>
      <c r="N669" s="148" t="s">
        <v>266</v>
      </c>
      <c r="O669" s="23">
        <v>2</v>
      </c>
      <c r="P669" s="23">
        <v>2</v>
      </c>
      <c r="Q669" s="23">
        <v>4</v>
      </c>
      <c r="R669" s="180"/>
    </row>
    <row r="670" spans="1:18" x14ac:dyDescent="0.25">
      <c r="A670" s="187"/>
      <c r="B670" s="229"/>
      <c r="C670" s="152"/>
      <c r="D670" s="93" t="s">
        <v>33</v>
      </c>
      <c r="E670" s="181"/>
      <c r="F670" s="149"/>
      <c r="G670" s="334"/>
      <c r="H670" s="178"/>
      <c r="I670" s="149"/>
      <c r="J670" s="181"/>
      <c r="K670" s="23">
        <v>1</v>
      </c>
      <c r="L670" s="226"/>
      <c r="M670" s="181"/>
      <c r="N670" s="149"/>
      <c r="O670" s="23">
        <v>2</v>
      </c>
      <c r="P670" s="23">
        <v>2</v>
      </c>
      <c r="Q670" s="23">
        <v>4</v>
      </c>
      <c r="R670" s="181"/>
    </row>
    <row r="671" spans="1:18" x14ac:dyDescent="0.25">
      <c r="A671" s="187"/>
      <c r="B671" s="229"/>
      <c r="C671" s="152"/>
      <c r="D671" s="93" t="s">
        <v>34</v>
      </c>
      <c r="E671" s="181"/>
      <c r="F671" s="149"/>
      <c r="G671" s="334"/>
      <c r="H671" s="178"/>
      <c r="I671" s="149"/>
      <c r="J671" s="181"/>
      <c r="K671" s="23">
        <v>1</v>
      </c>
      <c r="L671" s="226"/>
      <c r="M671" s="181"/>
      <c r="N671" s="149"/>
      <c r="O671" s="23">
        <v>4</v>
      </c>
      <c r="P671" s="23">
        <v>4</v>
      </c>
      <c r="Q671" s="23">
        <v>8</v>
      </c>
      <c r="R671" s="181"/>
    </row>
    <row r="672" spans="1:18" x14ac:dyDescent="0.25">
      <c r="A672" s="187"/>
      <c r="B672" s="229"/>
      <c r="C672" s="152"/>
      <c r="D672" s="93" t="s">
        <v>35</v>
      </c>
      <c r="E672" s="181"/>
      <c r="F672" s="149"/>
      <c r="G672" s="334"/>
      <c r="H672" s="178"/>
      <c r="I672" s="149"/>
      <c r="J672" s="181"/>
      <c r="K672" s="23">
        <v>1</v>
      </c>
      <c r="L672" s="226"/>
      <c r="M672" s="181"/>
      <c r="N672" s="149"/>
      <c r="O672" s="23">
        <v>5</v>
      </c>
      <c r="P672" s="23">
        <v>5</v>
      </c>
      <c r="Q672" s="23">
        <v>10</v>
      </c>
      <c r="R672" s="181"/>
    </row>
    <row r="673" spans="1:18" x14ac:dyDescent="0.25">
      <c r="A673" s="187"/>
      <c r="B673" s="229"/>
      <c r="C673" s="153"/>
      <c r="D673" s="93" t="s">
        <v>36</v>
      </c>
      <c r="E673" s="182"/>
      <c r="F673" s="149"/>
      <c r="G673" s="334"/>
      <c r="H673" s="178"/>
      <c r="I673" s="149"/>
      <c r="J673" s="182"/>
      <c r="K673" s="23">
        <v>1</v>
      </c>
      <c r="L673" s="227"/>
      <c r="M673" s="182"/>
      <c r="N673" s="150"/>
      <c r="O673" s="23">
        <v>4</v>
      </c>
      <c r="P673" s="23">
        <v>4</v>
      </c>
      <c r="Q673" s="23">
        <v>8</v>
      </c>
      <c r="R673" s="182"/>
    </row>
    <row r="674" spans="1:18" x14ac:dyDescent="0.25">
      <c r="A674" s="187"/>
      <c r="B674" s="229"/>
      <c r="C674" s="151" t="s">
        <v>400</v>
      </c>
      <c r="D674" s="93" t="s">
        <v>28</v>
      </c>
      <c r="E674" s="180"/>
      <c r="F674" s="149"/>
      <c r="G674" s="334"/>
      <c r="H674" s="178"/>
      <c r="I674" s="149"/>
      <c r="J674" s="180"/>
      <c r="K674" s="23">
        <v>1</v>
      </c>
      <c r="L674" s="225"/>
      <c r="M674" s="180"/>
      <c r="N674" s="180"/>
      <c r="O674" s="180"/>
      <c r="P674" s="180"/>
      <c r="Q674" s="180"/>
      <c r="R674" s="180"/>
    </row>
    <row r="675" spans="1:18" x14ac:dyDescent="0.25">
      <c r="A675" s="187"/>
      <c r="B675" s="229"/>
      <c r="C675" s="152"/>
      <c r="D675" s="93" t="s">
        <v>33</v>
      </c>
      <c r="E675" s="181"/>
      <c r="F675" s="149"/>
      <c r="G675" s="334"/>
      <c r="H675" s="178"/>
      <c r="I675" s="149"/>
      <c r="J675" s="181"/>
      <c r="K675" s="23">
        <v>1</v>
      </c>
      <c r="L675" s="226"/>
      <c r="M675" s="181"/>
      <c r="N675" s="181"/>
      <c r="O675" s="181"/>
      <c r="P675" s="181"/>
      <c r="Q675" s="181"/>
      <c r="R675" s="181"/>
    </row>
    <row r="676" spans="1:18" x14ac:dyDescent="0.25">
      <c r="A676" s="187"/>
      <c r="B676" s="229"/>
      <c r="C676" s="152"/>
      <c r="D676" s="93" t="s">
        <v>34</v>
      </c>
      <c r="E676" s="181"/>
      <c r="F676" s="149"/>
      <c r="G676" s="334"/>
      <c r="H676" s="178"/>
      <c r="I676" s="149"/>
      <c r="J676" s="181"/>
      <c r="K676" s="23">
        <v>1</v>
      </c>
      <c r="L676" s="226"/>
      <c r="M676" s="181"/>
      <c r="N676" s="181"/>
      <c r="O676" s="181"/>
      <c r="P676" s="181"/>
      <c r="Q676" s="181"/>
      <c r="R676" s="181"/>
    </row>
    <row r="677" spans="1:18" x14ac:dyDescent="0.25">
      <c r="A677" s="187"/>
      <c r="B677" s="229"/>
      <c r="C677" s="152"/>
      <c r="D677" s="93" t="s">
        <v>35</v>
      </c>
      <c r="E677" s="181"/>
      <c r="F677" s="149"/>
      <c r="G677" s="334"/>
      <c r="H677" s="178"/>
      <c r="I677" s="149"/>
      <c r="J677" s="181"/>
      <c r="K677" s="23">
        <v>1</v>
      </c>
      <c r="L677" s="226"/>
      <c r="M677" s="181"/>
      <c r="N677" s="181"/>
      <c r="O677" s="181"/>
      <c r="P677" s="181"/>
      <c r="Q677" s="181"/>
      <c r="R677" s="181"/>
    </row>
    <row r="678" spans="1:18" x14ac:dyDescent="0.25">
      <c r="A678" s="187"/>
      <c r="B678" s="229"/>
      <c r="C678" s="153"/>
      <c r="D678" s="93" t="s">
        <v>36</v>
      </c>
      <c r="E678" s="182"/>
      <c r="F678" s="149"/>
      <c r="G678" s="334"/>
      <c r="H678" s="178"/>
      <c r="I678" s="149"/>
      <c r="J678" s="182"/>
      <c r="K678" s="23">
        <v>1</v>
      </c>
      <c r="L678" s="227"/>
      <c r="M678" s="182"/>
      <c r="N678" s="182"/>
      <c r="O678" s="182"/>
      <c r="P678" s="182"/>
      <c r="Q678" s="182"/>
      <c r="R678" s="182"/>
    </row>
    <row r="679" spans="1:18" x14ac:dyDescent="0.25">
      <c r="A679" s="187"/>
      <c r="B679" s="229"/>
      <c r="C679" s="151" t="s">
        <v>401</v>
      </c>
      <c r="D679" s="93" t="s">
        <v>28</v>
      </c>
      <c r="E679" s="180"/>
      <c r="F679" s="149"/>
      <c r="G679" s="334"/>
      <c r="H679" s="178"/>
      <c r="I679" s="149"/>
      <c r="J679" s="180"/>
      <c r="K679" s="23">
        <v>1</v>
      </c>
      <c r="L679" s="225"/>
      <c r="M679" s="180"/>
      <c r="N679" s="180"/>
      <c r="O679" s="180"/>
      <c r="P679" s="180"/>
      <c r="Q679" s="180"/>
      <c r="R679" s="180"/>
    </row>
    <row r="680" spans="1:18" x14ac:dyDescent="0.25">
      <c r="A680" s="187"/>
      <c r="B680" s="229"/>
      <c r="C680" s="152"/>
      <c r="D680" s="93" t="s">
        <v>33</v>
      </c>
      <c r="E680" s="181"/>
      <c r="F680" s="149"/>
      <c r="G680" s="334"/>
      <c r="H680" s="178"/>
      <c r="I680" s="149"/>
      <c r="J680" s="181"/>
      <c r="K680" s="23">
        <v>1</v>
      </c>
      <c r="L680" s="226"/>
      <c r="M680" s="181"/>
      <c r="N680" s="181"/>
      <c r="O680" s="181"/>
      <c r="P680" s="181"/>
      <c r="Q680" s="181"/>
      <c r="R680" s="181"/>
    </row>
    <row r="681" spans="1:18" x14ac:dyDescent="0.25">
      <c r="A681" s="187"/>
      <c r="B681" s="229"/>
      <c r="C681" s="152"/>
      <c r="D681" s="93" t="s">
        <v>34</v>
      </c>
      <c r="E681" s="181"/>
      <c r="F681" s="149"/>
      <c r="G681" s="334"/>
      <c r="H681" s="178"/>
      <c r="I681" s="149"/>
      <c r="J681" s="181"/>
      <c r="K681" s="23">
        <v>1</v>
      </c>
      <c r="L681" s="226"/>
      <c r="M681" s="181"/>
      <c r="N681" s="181"/>
      <c r="O681" s="181"/>
      <c r="P681" s="181"/>
      <c r="Q681" s="181"/>
      <c r="R681" s="181"/>
    </row>
    <row r="682" spans="1:18" x14ac:dyDescent="0.25">
      <c r="A682" s="187"/>
      <c r="B682" s="229"/>
      <c r="C682" s="152"/>
      <c r="D682" s="93" t="s">
        <v>35</v>
      </c>
      <c r="E682" s="181"/>
      <c r="F682" s="149"/>
      <c r="G682" s="334"/>
      <c r="H682" s="178"/>
      <c r="I682" s="149"/>
      <c r="J682" s="181"/>
      <c r="K682" s="23">
        <v>1</v>
      </c>
      <c r="L682" s="226"/>
      <c r="M682" s="181"/>
      <c r="N682" s="181"/>
      <c r="O682" s="181"/>
      <c r="P682" s="181"/>
      <c r="Q682" s="181"/>
      <c r="R682" s="181"/>
    </row>
    <row r="683" spans="1:18" x14ac:dyDescent="0.25">
      <c r="A683" s="187"/>
      <c r="B683" s="229"/>
      <c r="C683" s="153"/>
      <c r="D683" s="93" t="s">
        <v>36</v>
      </c>
      <c r="E683" s="182"/>
      <c r="F683" s="149"/>
      <c r="G683" s="334"/>
      <c r="H683" s="178"/>
      <c r="I683" s="149"/>
      <c r="J683" s="182"/>
      <c r="K683" s="23">
        <v>1</v>
      </c>
      <c r="L683" s="227"/>
      <c r="M683" s="182"/>
      <c r="N683" s="182"/>
      <c r="O683" s="182"/>
      <c r="P683" s="182"/>
      <c r="Q683" s="182"/>
      <c r="R683" s="182"/>
    </row>
    <row r="684" spans="1:18" x14ac:dyDescent="0.25">
      <c r="A684" s="187"/>
      <c r="B684" s="229"/>
      <c r="C684" s="151" t="s">
        <v>402</v>
      </c>
      <c r="D684" s="93" t="s">
        <v>28</v>
      </c>
      <c r="E684" s="180"/>
      <c r="F684" s="149"/>
      <c r="G684" s="334"/>
      <c r="H684" s="178"/>
      <c r="I684" s="149"/>
      <c r="J684" s="180"/>
      <c r="K684" s="23">
        <v>1</v>
      </c>
      <c r="L684" s="225"/>
      <c r="M684" s="148" t="s">
        <v>403</v>
      </c>
      <c r="N684" s="180"/>
      <c r="O684" s="180"/>
      <c r="P684" s="180"/>
      <c r="Q684" s="180"/>
      <c r="R684" s="180"/>
    </row>
    <row r="685" spans="1:18" x14ac:dyDescent="0.25">
      <c r="A685" s="187"/>
      <c r="B685" s="229"/>
      <c r="C685" s="152"/>
      <c r="D685" s="93" t="s">
        <v>33</v>
      </c>
      <c r="E685" s="181"/>
      <c r="F685" s="149"/>
      <c r="G685" s="334"/>
      <c r="H685" s="178"/>
      <c r="I685" s="149"/>
      <c r="J685" s="181"/>
      <c r="K685" s="23">
        <v>1</v>
      </c>
      <c r="L685" s="226"/>
      <c r="M685" s="149"/>
      <c r="N685" s="181"/>
      <c r="O685" s="181"/>
      <c r="P685" s="181"/>
      <c r="Q685" s="181"/>
      <c r="R685" s="181"/>
    </row>
    <row r="686" spans="1:18" x14ac:dyDescent="0.25">
      <c r="A686" s="187"/>
      <c r="B686" s="229"/>
      <c r="C686" s="152"/>
      <c r="D686" s="93" t="s">
        <v>34</v>
      </c>
      <c r="E686" s="181"/>
      <c r="F686" s="149"/>
      <c r="G686" s="334"/>
      <c r="H686" s="178"/>
      <c r="I686" s="149"/>
      <c r="J686" s="181"/>
      <c r="K686" s="23">
        <v>1</v>
      </c>
      <c r="L686" s="226"/>
      <c r="M686" s="149"/>
      <c r="N686" s="181"/>
      <c r="O686" s="181"/>
      <c r="P686" s="181"/>
      <c r="Q686" s="181"/>
      <c r="R686" s="181"/>
    </row>
    <row r="687" spans="1:18" x14ac:dyDescent="0.25">
      <c r="A687" s="187"/>
      <c r="B687" s="229"/>
      <c r="C687" s="152"/>
      <c r="D687" s="93" t="s">
        <v>35</v>
      </c>
      <c r="E687" s="181"/>
      <c r="F687" s="149"/>
      <c r="G687" s="334"/>
      <c r="H687" s="178"/>
      <c r="I687" s="149"/>
      <c r="J687" s="181"/>
      <c r="K687" s="23">
        <v>1</v>
      </c>
      <c r="L687" s="226"/>
      <c r="M687" s="149"/>
      <c r="N687" s="181"/>
      <c r="O687" s="181"/>
      <c r="P687" s="181"/>
      <c r="Q687" s="181"/>
      <c r="R687" s="181"/>
    </row>
    <row r="688" spans="1:18" x14ac:dyDescent="0.25">
      <c r="A688" s="188"/>
      <c r="B688" s="230"/>
      <c r="C688" s="153"/>
      <c r="D688" s="93" t="s">
        <v>36</v>
      </c>
      <c r="E688" s="182"/>
      <c r="F688" s="150"/>
      <c r="G688" s="335"/>
      <c r="H688" s="179"/>
      <c r="I688" s="150"/>
      <c r="J688" s="182"/>
      <c r="K688" s="23">
        <v>1</v>
      </c>
      <c r="L688" s="227"/>
      <c r="M688" s="150"/>
      <c r="N688" s="182"/>
      <c r="O688" s="182"/>
      <c r="P688" s="182"/>
      <c r="Q688" s="182"/>
      <c r="R688" s="182"/>
    </row>
    <row r="689" spans="1:18" x14ac:dyDescent="0.25">
      <c r="A689" s="186" t="s">
        <v>404</v>
      </c>
      <c r="B689" s="228" t="s">
        <v>405</v>
      </c>
      <c r="C689" s="167" t="s">
        <v>406</v>
      </c>
      <c r="D689" s="38" t="s">
        <v>27</v>
      </c>
      <c r="E689" s="34">
        <v>60</v>
      </c>
      <c r="F689" s="8"/>
      <c r="G689" s="9"/>
      <c r="H689" s="94"/>
      <c r="I689" s="8"/>
      <c r="J689" s="34">
        <f>SUM(J690:J694)</f>
        <v>60</v>
      </c>
      <c r="K689" s="34">
        <f>SUM(K690:K694)</f>
        <v>20</v>
      </c>
      <c r="L689" s="34"/>
      <c r="M689" s="34"/>
      <c r="N689" s="34"/>
      <c r="O689" s="34"/>
      <c r="P689" s="34"/>
      <c r="Q689" s="34"/>
      <c r="R689" s="34">
        <v>272</v>
      </c>
    </row>
    <row r="690" spans="1:18" x14ac:dyDescent="0.25">
      <c r="A690" s="187"/>
      <c r="B690" s="229"/>
      <c r="C690" s="168"/>
      <c r="D690" s="55" t="s">
        <v>28</v>
      </c>
      <c r="E690" s="36">
        <v>9</v>
      </c>
      <c r="F690" s="341" t="s">
        <v>395</v>
      </c>
      <c r="G690" s="344" t="s">
        <v>407</v>
      </c>
      <c r="H690" s="347" t="s">
        <v>408</v>
      </c>
      <c r="I690" s="324" t="s">
        <v>398</v>
      </c>
      <c r="J690" s="36">
        <v>9</v>
      </c>
      <c r="K690" s="36">
        <f>K695+K700+K705</f>
        <v>2</v>
      </c>
      <c r="L690" s="225"/>
      <c r="M690" s="148" t="s">
        <v>326</v>
      </c>
      <c r="N690" s="225"/>
      <c r="O690" s="225"/>
      <c r="P690" s="225"/>
      <c r="Q690" s="225"/>
      <c r="R690" s="116">
        <v>41</v>
      </c>
    </row>
    <row r="691" spans="1:18" x14ac:dyDescent="0.25">
      <c r="A691" s="187"/>
      <c r="B691" s="229"/>
      <c r="C691" s="168"/>
      <c r="D691" s="55" t="s">
        <v>33</v>
      </c>
      <c r="E691" s="36">
        <v>11</v>
      </c>
      <c r="F691" s="342"/>
      <c r="G691" s="345"/>
      <c r="H691" s="348"/>
      <c r="I691" s="325"/>
      <c r="J691" s="36">
        <v>11</v>
      </c>
      <c r="K691" s="36">
        <f t="shared" ref="K691:K694" si="37">K696+K701+K706</f>
        <v>4</v>
      </c>
      <c r="L691" s="226"/>
      <c r="M691" s="149"/>
      <c r="N691" s="226"/>
      <c r="O691" s="226"/>
      <c r="P691" s="226"/>
      <c r="Q691" s="226"/>
      <c r="R691" s="116">
        <v>50</v>
      </c>
    </row>
    <row r="692" spans="1:18" x14ac:dyDescent="0.25">
      <c r="A692" s="187"/>
      <c r="B692" s="229"/>
      <c r="C692" s="168"/>
      <c r="D692" s="55" t="s">
        <v>34</v>
      </c>
      <c r="E692" s="36">
        <v>9</v>
      </c>
      <c r="F692" s="342"/>
      <c r="G692" s="345"/>
      <c r="H692" s="348"/>
      <c r="I692" s="325"/>
      <c r="J692" s="36">
        <v>9</v>
      </c>
      <c r="K692" s="36">
        <f t="shared" si="37"/>
        <v>4</v>
      </c>
      <c r="L692" s="226"/>
      <c r="M692" s="149"/>
      <c r="N692" s="226"/>
      <c r="O692" s="226"/>
      <c r="P692" s="226"/>
      <c r="Q692" s="226"/>
      <c r="R692" s="116">
        <v>41</v>
      </c>
    </row>
    <row r="693" spans="1:18" x14ac:dyDescent="0.25">
      <c r="A693" s="187"/>
      <c r="B693" s="229"/>
      <c r="C693" s="168"/>
      <c r="D693" s="55" t="s">
        <v>35</v>
      </c>
      <c r="E693" s="36">
        <v>15</v>
      </c>
      <c r="F693" s="342"/>
      <c r="G693" s="345"/>
      <c r="H693" s="348"/>
      <c r="I693" s="325"/>
      <c r="J693" s="36">
        <v>15</v>
      </c>
      <c r="K693" s="36">
        <f t="shared" si="37"/>
        <v>5</v>
      </c>
      <c r="L693" s="226"/>
      <c r="M693" s="149"/>
      <c r="N693" s="226"/>
      <c r="O693" s="226"/>
      <c r="P693" s="226"/>
      <c r="Q693" s="226"/>
      <c r="R693" s="116">
        <v>68</v>
      </c>
    </row>
    <row r="694" spans="1:18" x14ac:dyDescent="0.25">
      <c r="A694" s="187"/>
      <c r="B694" s="229"/>
      <c r="C694" s="169"/>
      <c r="D694" s="55" t="s">
        <v>36</v>
      </c>
      <c r="E694" s="36">
        <v>16</v>
      </c>
      <c r="F694" s="342"/>
      <c r="G694" s="345"/>
      <c r="H694" s="348"/>
      <c r="I694" s="325"/>
      <c r="J694" s="36">
        <v>16</v>
      </c>
      <c r="K694" s="36">
        <f t="shared" si="37"/>
        <v>5</v>
      </c>
      <c r="L694" s="227"/>
      <c r="M694" s="150"/>
      <c r="N694" s="227"/>
      <c r="O694" s="227"/>
      <c r="P694" s="227"/>
      <c r="Q694" s="227"/>
      <c r="R694" s="116">
        <v>72</v>
      </c>
    </row>
    <row r="695" spans="1:18" x14ac:dyDescent="0.25">
      <c r="A695" s="187"/>
      <c r="B695" s="229"/>
      <c r="C695" s="151" t="s">
        <v>399</v>
      </c>
      <c r="D695" s="93" t="s">
        <v>28</v>
      </c>
      <c r="E695" s="180"/>
      <c r="F695" s="342"/>
      <c r="G695" s="345"/>
      <c r="H695" s="348"/>
      <c r="I695" s="325"/>
      <c r="J695" s="180"/>
      <c r="K695" s="23">
        <v>0</v>
      </c>
      <c r="L695" s="225"/>
      <c r="M695" s="148"/>
      <c r="N695" s="225"/>
      <c r="O695" s="225"/>
      <c r="P695" s="225"/>
      <c r="Q695" s="225"/>
      <c r="R695" s="225"/>
    </row>
    <row r="696" spans="1:18" x14ac:dyDescent="0.25">
      <c r="A696" s="187"/>
      <c r="B696" s="229"/>
      <c r="C696" s="152"/>
      <c r="D696" s="93" t="s">
        <v>33</v>
      </c>
      <c r="E696" s="181"/>
      <c r="F696" s="342"/>
      <c r="G696" s="345"/>
      <c r="H696" s="348"/>
      <c r="I696" s="325"/>
      <c r="J696" s="181"/>
      <c r="K696" s="23">
        <v>1</v>
      </c>
      <c r="L696" s="226"/>
      <c r="M696" s="149"/>
      <c r="N696" s="226"/>
      <c r="O696" s="226"/>
      <c r="P696" s="226"/>
      <c r="Q696" s="226"/>
      <c r="R696" s="226"/>
    </row>
    <row r="697" spans="1:18" x14ac:dyDescent="0.25">
      <c r="A697" s="187"/>
      <c r="B697" s="229"/>
      <c r="C697" s="152"/>
      <c r="D697" s="93" t="s">
        <v>34</v>
      </c>
      <c r="E697" s="181"/>
      <c r="F697" s="342"/>
      <c r="G697" s="345"/>
      <c r="H697" s="348"/>
      <c r="I697" s="325"/>
      <c r="J697" s="181"/>
      <c r="K697" s="23">
        <v>1</v>
      </c>
      <c r="L697" s="226"/>
      <c r="M697" s="149"/>
      <c r="N697" s="226"/>
      <c r="O697" s="226"/>
      <c r="P697" s="226"/>
      <c r="Q697" s="226"/>
      <c r="R697" s="226"/>
    </row>
    <row r="698" spans="1:18" x14ac:dyDescent="0.25">
      <c r="A698" s="187"/>
      <c r="B698" s="229"/>
      <c r="C698" s="152"/>
      <c r="D698" s="93" t="s">
        <v>35</v>
      </c>
      <c r="E698" s="181"/>
      <c r="F698" s="342"/>
      <c r="G698" s="345"/>
      <c r="H698" s="348"/>
      <c r="I698" s="325"/>
      <c r="J698" s="181"/>
      <c r="K698" s="23">
        <v>2</v>
      </c>
      <c r="L698" s="226"/>
      <c r="M698" s="149"/>
      <c r="N698" s="226"/>
      <c r="O698" s="226"/>
      <c r="P698" s="226"/>
      <c r="Q698" s="226"/>
      <c r="R698" s="226"/>
    </row>
    <row r="699" spans="1:18" x14ac:dyDescent="0.25">
      <c r="A699" s="187"/>
      <c r="B699" s="229"/>
      <c r="C699" s="153"/>
      <c r="D699" s="93" t="s">
        <v>36</v>
      </c>
      <c r="E699" s="182"/>
      <c r="F699" s="342"/>
      <c r="G699" s="345"/>
      <c r="H699" s="348"/>
      <c r="I699" s="325"/>
      <c r="J699" s="182"/>
      <c r="K699" s="23">
        <v>2</v>
      </c>
      <c r="L699" s="227"/>
      <c r="M699" s="220"/>
      <c r="N699" s="370"/>
      <c r="O699" s="370"/>
      <c r="P699" s="370"/>
      <c r="Q699" s="227"/>
      <c r="R699" s="227"/>
    </row>
    <row r="700" spans="1:18" x14ac:dyDescent="0.25">
      <c r="A700" s="187"/>
      <c r="B700" s="229"/>
      <c r="C700" s="151" t="s">
        <v>409</v>
      </c>
      <c r="D700" s="93" t="s">
        <v>28</v>
      </c>
      <c r="E700" s="180"/>
      <c r="F700" s="342"/>
      <c r="G700" s="345"/>
      <c r="H700" s="348"/>
      <c r="I700" s="325"/>
      <c r="J700" s="180"/>
      <c r="K700" s="23">
        <v>0</v>
      </c>
      <c r="L700" s="371"/>
      <c r="M700" s="215"/>
      <c r="N700" s="360"/>
      <c r="O700" s="360"/>
      <c r="P700" s="360"/>
      <c r="Q700" s="363"/>
      <c r="R700" s="225"/>
    </row>
    <row r="701" spans="1:18" x14ac:dyDescent="0.25">
      <c r="A701" s="187"/>
      <c r="B701" s="229"/>
      <c r="C701" s="152"/>
      <c r="D701" s="93" t="s">
        <v>33</v>
      </c>
      <c r="E701" s="181"/>
      <c r="F701" s="342"/>
      <c r="G701" s="345"/>
      <c r="H701" s="348"/>
      <c r="I701" s="325"/>
      <c r="J701" s="181"/>
      <c r="K701" s="23">
        <v>1</v>
      </c>
      <c r="L701" s="372"/>
      <c r="M701" s="216"/>
      <c r="N701" s="361"/>
      <c r="O701" s="361"/>
      <c r="P701" s="361"/>
      <c r="Q701" s="364"/>
      <c r="R701" s="226"/>
    </row>
    <row r="702" spans="1:18" x14ac:dyDescent="0.25">
      <c r="A702" s="187"/>
      <c r="B702" s="229"/>
      <c r="C702" s="152"/>
      <c r="D702" s="93" t="s">
        <v>34</v>
      </c>
      <c r="E702" s="181"/>
      <c r="F702" s="342"/>
      <c r="G702" s="345"/>
      <c r="H702" s="348"/>
      <c r="I702" s="325"/>
      <c r="J702" s="181"/>
      <c r="K702" s="23">
        <v>1</v>
      </c>
      <c r="L702" s="372"/>
      <c r="M702" s="216"/>
      <c r="N702" s="361"/>
      <c r="O702" s="361"/>
      <c r="P702" s="361"/>
      <c r="Q702" s="364"/>
      <c r="R702" s="226"/>
    </row>
    <row r="703" spans="1:18" x14ac:dyDescent="0.25">
      <c r="A703" s="187"/>
      <c r="B703" s="229"/>
      <c r="C703" s="152"/>
      <c r="D703" s="93" t="s">
        <v>35</v>
      </c>
      <c r="E703" s="181"/>
      <c r="F703" s="342"/>
      <c r="G703" s="345"/>
      <c r="H703" s="348"/>
      <c r="I703" s="325"/>
      <c r="J703" s="181"/>
      <c r="K703" s="23">
        <v>1</v>
      </c>
      <c r="L703" s="372"/>
      <c r="M703" s="216"/>
      <c r="N703" s="361"/>
      <c r="O703" s="361"/>
      <c r="P703" s="361"/>
      <c r="Q703" s="364"/>
      <c r="R703" s="226"/>
    </row>
    <row r="704" spans="1:18" x14ac:dyDescent="0.25">
      <c r="A704" s="187"/>
      <c r="B704" s="229"/>
      <c r="C704" s="153"/>
      <c r="D704" s="93" t="s">
        <v>36</v>
      </c>
      <c r="E704" s="182"/>
      <c r="F704" s="342"/>
      <c r="G704" s="345"/>
      <c r="H704" s="348"/>
      <c r="I704" s="325"/>
      <c r="J704" s="182"/>
      <c r="K704" s="23">
        <v>1</v>
      </c>
      <c r="L704" s="373"/>
      <c r="M704" s="217"/>
      <c r="N704" s="362"/>
      <c r="O704" s="362"/>
      <c r="P704" s="362"/>
      <c r="Q704" s="365"/>
      <c r="R704" s="227"/>
    </row>
    <row r="705" spans="1:18" x14ac:dyDescent="0.25">
      <c r="A705" s="187"/>
      <c r="B705" s="229"/>
      <c r="C705" s="366" t="s">
        <v>580</v>
      </c>
      <c r="D705" s="93" t="s">
        <v>28</v>
      </c>
      <c r="E705" s="180"/>
      <c r="F705" s="342"/>
      <c r="G705" s="345"/>
      <c r="H705" s="348"/>
      <c r="I705" s="325"/>
      <c r="J705" s="180"/>
      <c r="K705" s="23">
        <v>2</v>
      </c>
      <c r="L705" s="225"/>
      <c r="M705" s="369" t="s">
        <v>410</v>
      </c>
      <c r="N705" s="359"/>
      <c r="O705" s="359"/>
      <c r="P705" s="359"/>
      <c r="Q705" s="225"/>
      <c r="R705" s="225"/>
    </row>
    <row r="706" spans="1:18" x14ac:dyDescent="0.25">
      <c r="A706" s="187"/>
      <c r="B706" s="229"/>
      <c r="C706" s="367"/>
      <c r="D706" s="93" t="s">
        <v>33</v>
      </c>
      <c r="E706" s="181"/>
      <c r="F706" s="342"/>
      <c r="G706" s="345"/>
      <c r="H706" s="348"/>
      <c r="I706" s="325"/>
      <c r="J706" s="181"/>
      <c r="K706" s="23">
        <v>2</v>
      </c>
      <c r="L706" s="226"/>
      <c r="M706" s="334"/>
      <c r="N706" s="226"/>
      <c r="O706" s="226"/>
      <c r="P706" s="226"/>
      <c r="Q706" s="226"/>
      <c r="R706" s="226"/>
    </row>
    <row r="707" spans="1:18" x14ac:dyDescent="0.25">
      <c r="A707" s="187"/>
      <c r="B707" s="229"/>
      <c r="C707" s="367"/>
      <c r="D707" s="93" t="s">
        <v>34</v>
      </c>
      <c r="E707" s="181"/>
      <c r="F707" s="342"/>
      <c r="G707" s="345"/>
      <c r="H707" s="348"/>
      <c r="I707" s="325"/>
      <c r="J707" s="181"/>
      <c r="K707" s="23">
        <v>2</v>
      </c>
      <c r="L707" s="226"/>
      <c r="M707" s="334"/>
      <c r="N707" s="226"/>
      <c r="O707" s="226"/>
      <c r="P707" s="226"/>
      <c r="Q707" s="226"/>
      <c r="R707" s="226"/>
    </row>
    <row r="708" spans="1:18" x14ac:dyDescent="0.25">
      <c r="A708" s="187"/>
      <c r="B708" s="229"/>
      <c r="C708" s="367"/>
      <c r="D708" s="93" t="s">
        <v>35</v>
      </c>
      <c r="E708" s="181"/>
      <c r="F708" s="342"/>
      <c r="G708" s="345"/>
      <c r="H708" s="348"/>
      <c r="I708" s="325"/>
      <c r="J708" s="181"/>
      <c r="K708" s="23">
        <v>2</v>
      </c>
      <c r="L708" s="226"/>
      <c r="M708" s="334"/>
      <c r="N708" s="226"/>
      <c r="O708" s="226"/>
      <c r="P708" s="226"/>
      <c r="Q708" s="226"/>
      <c r="R708" s="226"/>
    </row>
    <row r="709" spans="1:18" x14ac:dyDescent="0.25">
      <c r="A709" s="188"/>
      <c r="B709" s="230"/>
      <c r="C709" s="368"/>
      <c r="D709" s="93" t="s">
        <v>36</v>
      </c>
      <c r="E709" s="182"/>
      <c r="F709" s="374"/>
      <c r="G709" s="346"/>
      <c r="H709" s="349"/>
      <c r="I709" s="326"/>
      <c r="J709" s="182"/>
      <c r="K709" s="23">
        <v>2</v>
      </c>
      <c r="L709" s="227"/>
      <c r="M709" s="335"/>
      <c r="N709" s="227"/>
      <c r="O709" s="227"/>
      <c r="P709" s="227"/>
      <c r="Q709" s="227"/>
      <c r="R709" s="227"/>
    </row>
    <row r="710" spans="1:18" x14ac:dyDescent="0.25">
      <c r="A710" s="186" t="s">
        <v>411</v>
      </c>
      <c r="B710" s="228" t="s">
        <v>412</v>
      </c>
      <c r="C710" s="167" t="s">
        <v>413</v>
      </c>
      <c r="D710" s="38" t="s">
        <v>27</v>
      </c>
      <c r="E710" s="34">
        <v>12</v>
      </c>
      <c r="F710" s="34"/>
      <c r="G710" s="33"/>
      <c r="H710" s="33"/>
      <c r="I710" s="34"/>
      <c r="J710" s="34">
        <f>SUM(J711:J715)</f>
        <v>24</v>
      </c>
      <c r="K710" s="34">
        <f>SUM(K711:K715)</f>
        <v>6</v>
      </c>
      <c r="L710" s="34"/>
      <c r="M710" s="34"/>
      <c r="N710" s="34"/>
      <c r="O710" s="34">
        <f>SUM(O711:O715)</f>
        <v>36</v>
      </c>
      <c r="P710" s="34">
        <f t="shared" ref="P710:R710" si="38">SUM(P711:P715)</f>
        <v>24</v>
      </c>
      <c r="Q710" s="34">
        <f t="shared" si="38"/>
        <v>72</v>
      </c>
      <c r="R710" s="34">
        <f t="shared" si="38"/>
        <v>12</v>
      </c>
    </row>
    <row r="711" spans="1:18" x14ac:dyDescent="0.25">
      <c r="A711" s="187"/>
      <c r="B711" s="229"/>
      <c r="C711" s="168"/>
      <c r="D711" s="55" t="s">
        <v>28</v>
      </c>
      <c r="E711" s="5">
        <v>0</v>
      </c>
      <c r="F711" s="170" t="s">
        <v>395</v>
      </c>
      <c r="G711" s="298" t="s">
        <v>414</v>
      </c>
      <c r="H711" s="192" t="s">
        <v>415</v>
      </c>
      <c r="I711" s="170" t="s">
        <v>398</v>
      </c>
      <c r="J711" s="5">
        <v>0</v>
      </c>
      <c r="K711" s="5">
        <f>K716+K721</f>
        <v>0</v>
      </c>
      <c r="L711" s="154"/>
      <c r="M711" s="170" t="s">
        <v>326</v>
      </c>
      <c r="N711" s="170" t="s">
        <v>266</v>
      </c>
      <c r="O711" s="5">
        <f>O716+O721</f>
        <v>0</v>
      </c>
      <c r="P711" s="5">
        <f t="shared" ref="P711:Q711" si="39">P716+P721</f>
        <v>0</v>
      </c>
      <c r="Q711" s="5">
        <f t="shared" si="39"/>
        <v>0</v>
      </c>
      <c r="R711" s="5">
        <v>0</v>
      </c>
    </row>
    <row r="712" spans="1:18" x14ac:dyDescent="0.25">
      <c r="A712" s="187"/>
      <c r="B712" s="229"/>
      <c r="C712" s="168"/>
      <c r="D712" s="55" t="s">
        <v>33</v>
      </c>
      <c r="E712" s="5">
        <v>0</v>
      </c>
      <c r="F712" s="171"/>
      <c r="G712" s="299"/>
      <c r="H712" s="193"/>
      <c r="I712" s="171"/>
      <c r="J712" s="5">
        <v>0</v>
      </c>
      <c r="K712" s="5">
        <f t="shared" ref="K712:K715" si="40">K717+K722</f>
        <v>0</v>
      </c>
      <c r="L712" s="155"/>
      <c r="M712" s="171"/>
      <c r="N712" s="171"/>
      <c r="O712" s="5">
        <f t="shared" ref="O712:Q712" si="41">O717+O722</f>
        <v>0</v>
      </c>
      <c r="P712" s="5">
        <f t="shared" si="41"/>
        <v>0</v>
      </c>
      <c r="Q712" s="5">
        <f t="shared" si="41"/>
        <v>0</v>
      </c>
      <c r="R712" s="5">
        <v>0</v>
      </c>
    </row>
    <row r="713" spans="1:18" x14ac:dyDescent="0.25">
      <c r="A713" s="187"/>
      <c r="B713" s="229"/>
      <c r="C713" s="168"/>
      <c r="D713" s="55" t="s">
        <v>34</v>
      </c>
      <c r="E713" s="5">
        <v>0</v>
      </c>
      <c r="F713" s="171"/>
      <c r="G713" s="299"/>
      <c r="H713" s="193"/>
      <c r="I713" s="171"/>
      <c r="J713" s="5">
        <v>0</v>
      </c>
      <c r="K713" s="5">
        <f t="shared" si="40"/>
        <v>0</v>
      </c>
      <c r="L713" s="155"/>
      <c r="M713" s="171"/>
      <c r="N713" s="171"/>
      <c r="O713" s="5">
        <f t="shared" ref="O713:Q713" si="42">O718+O723</f>
        <v>0</v>
      </c>
      <c r="P713" s="5">
        <f t="shared" si="42"/>
        <v>0</v>
      </c>
      <c r="Q713" s="5">
        <f t="shared" si="42"/>
        <v>0</v>
      </c>
      <c r="R713" s="5">
        <v>0</v>
      </c>
    </row>
    <row r="714" spans="1:18" x14ac:dyDescent="0.25">
      <c r="A714" s="187"/>
      <c r="B714" s="229"/>
      <c r="C714" s="168"/>
      <c r="D714" s="55" t="s">
        <v>35</v>
      </c>
      <c r="E714" s="5">
        <v>4</v>
      </c>
      <c r="F714" s="171"/>
      <c r="G714" s="299"/>
      <c r="H714" s="193"/>
      <c r="I714" s="171"/>
      <c r="J714" s="5">
        <v>8</v>
      </c>
      <c r="K714" s="5">
        <f t="shared" si="40"/>
        <v>2</v>
      </c>
      <c r="L714" s="155"/>
      <c r="M714" s="171"/>
      <c r="N714" s="171"/>
      <c r="O714" s="5">
        <f t="shared" ref="O714:Q714" si="43">O719+O724</f>
        <v>12</v>
      </c>
      <c r="P714" s="5">
        <f t="shared" si="43"/>
        <v>8</v>
      </c>
      <c r="Q714" s="5">
        <f t="shared" si="43"/>
        <v>24</v>
      </c>
      <c r="R714" s="5">
        <v>4</v>
      </c>
    </row>
    <row r="715" spans="1:18" x14ac:dyDescent="0.25">
      <c r="A715" s="187"/>
      <c r="B715" s="229"/>
      <c r="C715" s="169"/>
      <c r="D715" s="55" t="s">
        <v>36</v>
      </c>
      <c r="E715" s="5">
        <v>8</v>
      </c>
      <c r="F715" s="171"/>
      <c r="G715" s="299"/>
      <c r="H715" s="193"/>
      <c r="I715" s="171"/>
      <c r="J715" s="5">
        <v>16</v>
      </c>
      <c r="K715" s="5">
        <f t="shared" si="40"/>
        <v>4</v>
      </c>
      <c r="L715" s="156"/>
      <c r="M715" s="172"/>
      <c r="N715" s="172"/>
      <c r="O715" s="5">
        <f t="shared" ref="O715:Q715" si="44">O720+O725</f>
        <v>24</v>
      </c>
      <c r="P715" s="5">
        <f t="shared" si="44"/>
        <v>16</v>
      </c>
      <c r="Q715" s="5">
        <f t="shared" si="44"/>
        <v>48</v>
      </c>
      <c r="R715" s="5">
        <v>8</v>
      </c>
    </row>
    <row r="716" spans="1:18" x14ac:dyDescent="0.25">
      <c r="A716" s="187"/>
      <c r="B716" s="229"/>
      <c r="C716" s="151" t="s">
        <v>416</v>
      </c>
      <c r="D716" s="93" t="s">
        <v>28</v>
      </c>
      <c r="E716" s="180"/>
      <c r="F716" s="171"/>
      <c r="G716" s="299"/>
      <c r="H716" s="193"/>
      <c r="I716" s="171"/>
      <c r="J716" s="180"/>
      <c r="K716" s="21">
        <v>0</v>
      </c>
      <c r="L716" s="154"/>
      <c r="M716" s="183"/>
      <c r="N716" s="170" t="s">
        <v>266</v>
      </c>
      <c r="O716" s="68">
        <v>0</v>
      </c>
      <c r="P716" s="68">
        <v>0</v>
      </c>
      <c r="Q716" s="68">
        <v>0</v>
      </c>
      <c r="R716" s="183"/>
    </row>
    <row r="717" spans="1:18" x14ac:dyDescent="0.25">
      <c r="A717" s="187"/>
      <c r="B717" s="229"/>
      <c r="C717" s="152"/>
      <c r="D717" s="93" t="s">
        <v>33</v>
      </c>
      <c r="E717" s="181"/>
      <c r="F717" s="171"/>
      <c r="G717" s="299"/>
      <c r="H717" s="193"/>
      <c r="I717" s="171"/>
      <c r="J717" s="181"/>
      <c r="K717" s="21">
        <v>0</v>
      </c>
      <c r="L717" s="155"/>
      <c r="M717" s="184"/>
      <c r="N717" s="171"/>
      <c r="O717" s="68">
        <v>0</v>
      </c>
      <c r="P717" s="68">
        <v>0</v>
      </c>
      <c r="Q717" s="68">
        <v>0</v>
      </c>
      <c r="R717" s="184"/>
    </row>
    <row r="718" spans="1:18" x14ac:dyDescent="0.25">
      <c r="A718" s="187"/>
      <c r="B718" s="229"/>
      <c r="C718" s="152"/>
      <c r="D718" s="93" t="s">
        <v>34</v>
      </c>
      <c r="E718" s="181"/>
      <c r="F718" s="171"/>
      <c r="G718" s="299"/>
      <c r="H718" s="193"/>
      <c r="I718" s="171"/>
      <c r="J718" s="181"/>
      <c r="K718" s="21">
        <v>0</v>
      </c>
      <c r="L718" s="155"/>
      <c r="M718" s="184"/>
      <c r="N718" s="171"/>
      <c r="O718" s="68">
        <v>0</v>
      </c>
      <c r="P718" s="68">
        <v>0</v>
      </c>
      <c r="Q718" s="68">
        <v>0</v>
      </c>
      <c r="R718" s="184"/>
    </row>
    <row r="719" spans="1:18" x14ac:dyDescent="0.25">
      <c r="A719" s="187"/>
      <c r="B719" s="229"/>
      <c r="C719" s="152"/>
      <c r="D719" s="93" t="s">
        <v>35</v>
      </c>
      <c r="E719" s="181"/>
      <c r="F719" s="171"/>
      <c r="G719" s="299"/>
      <c r="H719" s="193"/>
      <c r="I719" s="171"/>
      <c r="J719" s="181"/>
      <c r="K719" s="21">
        <v>2</v>
      </c>
      <c r="L719" s="155"/>
      <c r="M719" s="184"/>
      <c r="N719" s="171"/>
      <c r="O719" s="68">
        <v>8</v>
      </c>
      <c r="P719" s="68">
        <v>4</v>
      </c>
      <c r="Q719" s="68">
        <v>16</v>
      </c>
      <c r="R719" s="184"/>
    </row>
    <row r="720" spans="1:18" x14ac:dyDescent="0.25">
      <c r="A720" s="187"/>
      <c r="B720" s="229"/>
      <c r="C720" s="153"/>
      <c r="D720" s="93" t="s">
        <v>36</v>
      </c>
      <c r="E720" s="182"/>
      <c r="F720" s="171"/>
      <c r="G720" s="299"/>
      <c r="H720" s="193"/>
      <c r="I720" s="171"/>
      <c r="J720" s="182"/>
      <c r="K720" s="21">
        <v>2</v>
      </c>
      <c r="L720" s="156"/>
      <c r="M720" s="185"/>
      <c r="N720" s="172"/>
      <c r="O720" s="68">
        <v>16</v>
      </c>
      <c r="P720" s="68">
        <v>8</v>
      </c>
      <c r="Q720" s="68">
        <v>32</v>
      </c>
      <c r="R720" s="185"/>
    </row>
    <row r="721" spans="1:18" x14ac:dyDescent="0.25">
      <c r="A721" s="187"/>
      <c r="B721" s="229"/>
      <c r="C721" s="151" t="s">
        <v>409</v>
      </c>
      <c r="D721" s="93" t="s">
        <v>28</v>
      </c>
      <c r="E721" s="180"/>
      <c r="F721" s="171"/>
      <c r="G721" s="299"/>
      <c r="H721" s="193"/>
      <c r="I721" s="171"/>
      <c r="J721" s="180"/>
      <c r="K721" s="21">
        <v>0</v>
      </c>
      <c r="L721" s="154"/>
      <c r="M721" s="183"/>
      <c r="N721" s="170" t="s">
        <v>266</v>
      </c>
      <c r="O721" s="21">
        <v>0</v>
      </c>
      <c r="P721" s="21">
        <v>0</v>
      </c>
      <c r="Q721" s="21">
        <v>0</v>
      </c>
      <c r="R721" s="183"/>
    </row>
    <row r="722" spans="1:18" x14ac:dyDescent="0.25">
      <c r="A722" s="187"/>
      <c r="B722" s="229"/>
      <c r="C722" s="152"/>
      <c r="D722" s="93" t="s">
        <v>33</v>
      </c>
      <c r="E722" s="181"/>
      <c r="F722" s="171"/>
      <c r="G722" s="299"/>
      <c r="H722" s="193"/>
      <c r="I722" s="171"/>
      <c r="J722" s="181"/>
      <c r="K722" s="21">
        <v>0</v>
      </c>
      <c r="L722" s="155"/>
      <c r="M722" s="184"/>
      <c r="N722" s="171"/>
      <c r="O722" s="21">
        <v>0</v>
      </c>
      <c r="P722" s="21">
        <v>0</v>
      </c>
      <c r="Q722" s="21">
        <v>0</v>
      </c>
      <c r="R722" s="184"/>
    </row>
    <row r="723" spans="1:18" x14ac:dyDescent="0.25">
      <c r="A723" s="187"/>
      <c r="B723" s="229"/>
      <c r="C723" s="152"/>
      <c r="D723" s="93" t="s">
        <v>34</v>
      </c>
      <c r="E723" s="181"/>
      <c r="F723" s="171"/>
      <c r="G723" s="299"/>
      <c r="H723" s="193"/>
      <c r="I723" s="171"/>
      <c r="J723" s="181"/>
      <c r="K723" s="21">
        <v>0</v>
      </c>
      <c r="L723" s="155"/>
      <c r="M723" s="184"/>
      <c r="N723" s="171"/>
      <c r="O723" s="21">
        <v>0</v>
      </c>
      <c r="P723" s="21">
        <v>0</v>
      </c>
      <c r="Q723" s="21">
        <v>0</v>
      </c>
      <c r="R723" s="184"/>
    </row>
    <row r="724" spans="1:18" x14ac:dyDescent="0.25">
      <c r="A724" s="187"/>
      <c r="B724" s="229"/>
      <c r="C724" s="152"/>
      <c r="D724" s="93" t="s">
        <v>35</v>
      </c>
      <c r="E724" s="181"/>
      <c r="F724" s="171"/>
      <c r="G724" s="299"/>
      <c r="H724" s="193"/>
      <c r="I724" s="171"/>
      <c r="J724" s="181"/>
      <c r="K724" s="21">
        <v>0</v>
      </c>
      <c r="L724" s="155"/>
      <c r="M724" s="184"/>
      <c r="N724" s="171"/>
      <c r="O724" s="21">
        <v>4</v>
      </c>
      <c r="P724" s="21">
        <v>4</v>
      </c>
      <c r="Q724" s="21">
        <v>8</v>
      </c>
      <c r="R724" s="184"/>
    </row>
    <row r="725" spans="1:18" x14ac:dyDescent="0.25">
      <c r="A725" s="188"/>
      <c r="B725" s="230"/>
      <c r="C725" s="153"/>
      <c r="D725" s="93" t="s">
        <v>36</v>
      </c>
      <c r="E725" s="182"/>
      <c r="F725" s="172"/>
      <c r="G725" s="300"/>
      <c r="H725" s="194"/>
      <c r="I725" s="172"/>
      <c r="J725" s="182"/>
      <c r="K725" s="21">
        <v>2</v>
      </c>
      <c r="L725" s="156"/>
      <c r="M725" s="185"/>
      <c r="N725" s="172"/>
      <c r="O725" s="21">
        <v>8</v>
      </c>
      <c r="P725" s="21">
        <v>8</v>
      </c>
      <c r="Q725" s="21">
        <v>16</v>
      </c>
      <c r="R725" s="185"/>
    </row>
    <row r="726" spans="1:18" x14ac:dyDescent="0.25">
      <c r="A726" s="186" t="s">
        <v>417</v>
      </c>
      <c r="B726" s="228" t="s">
        <v>418</v>
      </c>
      <c r="C726" s="167" t="s">
        <v>419</v>
      </c>
      <c r="D726" s="38" t="s">
        <v>27</v>
      </c>
      <c r="E726" s="34">
        <v>53</v>
      </c>
      <c r="F726" s="34"/>
      <c r="G726" s="39"/>
      <c r="H726" s="39"/>
      <c r="I726" s="34"/>
      <c r="J726" s="34">
        <f>SUM(J727:J731)</f>
        <v>53</v>
      </c>
      <c r="K726" s="34">
        <f>SUM(K727:K731)</f>
        <v>15</v>
      </c>
      <c r="L726" s="34"/>
      <c r="M726" s="34"/>
      <c r="N726" s="34"/>
      <c r="O726" s="34"/>
      <c r="P726" s="34"/>
      <c r="Q726" s="34"/>
      <c r="R726" s="34">
        <f>SUM(R727:R731)</f>
        <v>212</v>
      </c>
    </row>
    <row r="727" spans="1:18" ht="18" customHeight="1" x14ac:dyDescent="0.25">
      <c r="A727" s="187"/>
      <c r="B727" s="229"/>
      <c r="C727" s="168"/>
      <c r="D727" s="55" t="s">
        <v>28</v>
      </c>
      <c r="E727" s="36">
        <v>8</v>
      </c>
      <c r="F727" s="341" t="s">
        <v>395</v>
      </c>
      <c r="G727" s="344" t="s">
        <v>420</v>
      </c>
      <c r="H727" s="347" t="s">
        <v>421</v>
      </c>
      <c r="I727" s="324" t="s">
        <v>398</v>
      </c>
      <c r="J727" s="36">
        <v>8</v>
      </c>
      <c r="K727" s="36">
        <f>K732+K737+K742</f>
        <v>3</v>
      </c>
      <c r="L727" s="225"/>
      <c r="M727" s="148" t="s">
        <v>326</v>
      </c>
      <c r="N727" s="225"/>
      <c r="O727" s="225"/>
      <c r="P727" s="225"/>
      <c r="Q727" s="225"/>
      <c r="R727" s="36">
        <v>32</v>
      </c>
    </row>
    <row r="728" spans="1:18" ht="18" customHeight="1" x14ac:dyDescent="0.25">
      <c r="A728" s="187"/>
      <c r="B728" s="229"/>
      <c r="C728" s="168"/>
      <c r="D728" s="55" t="s">
        <v>33</v>
      </c>
      <c r="E728" s="36">
        <v>10</v>
      </c>
      <c r="F728" s="342"/>
      <c r="G728" s="345"/>
      <c r="H728" s="348"/>
      <c r="I728" s="325"/>
      <c r="J728" s="36">
        <v>10</v>
      </c>
      <c r="K728" s="36">
        <f t="shared" ref="K728:K731" si="45">K733+K738+K743</f>
        <v>3</v>
      </c>
      <c r="L728" s="226"/>
      <c r="M728" s="149"/>
      <c r="N728" s="226"/>
      <c r="O728" s="226"/>
      <c r="P728" s="226"/>
      <c r="Q728" s="226"/>
      <c r="R728" s="36">
        <v>40</v>
      </c>
    </row>
    <row r="729" spans="1:18" ht="18" customHeight="1" x14ac:dyDescent="0.25">
      <c r="A729" s="187"/>
      <c r="B729" s="229"/>
      <c r="C729" s="168"/>
      <c r="D729" s="55" t="s">
        <v>34</v>
      </c>
      <c r="E729" s="36">
        <v>9</v>
      </c>
      <c r="F729" s="342"/>
      <c r="G729" s="345"/>
      <c r="H729" s="348"/>
      <c r="I729" s="325"/>
      <c r="J729" s="36">
        <v>9</v>
      </c>
      <c r="K729" s="36">
        <f t="shared" si="45"/>
        <v>3</v>
      </c>
      <c r="L729" s="226"/>
      <c r="M729" s="149"/>
      <c r="N729" s="226"/>
      <c r="O729" s="226"/>
      <c r="P729" s="226"/>
      <c r="Q729" s="226"/>
      <c r="R729" s="36">
        <v>36</v>
      </c>
    </row>
    <row r="730" spans="1:18" ht="18" customHeight="1" x14ac:dyDescent="0.25">
      <c r="A730" s="187"/>
      <c r="B730" s="229"/>
      <c r="C730" s="168"/>
      <c r="D730" s="55" t="s">
        <v>35</v>
      </c>
      <c r="E730" s="36">
        <v>13</v>
      </c>
      <c r="F730" s="342"/>
      <c r="G730" s="345"/>
      <c r="H730" s="348"/>
      <c r="I730" s="325"/>
      <c r="J730" s="36">
        <v>13</v>
      </c>
      <c r="K730" s="36">
        <f t="shared" si="45"/>
        <v>3</v>
      </c>
      <c r="L730" s="226"/>
      <c r="M730" s="149"/>
      <c r="N730" s="226"/>
      <c r="O730" s="226"/>
      <c r="P730" s="226"/>
      <c r="Q730" s="226"/>
      <c r="R730" s="36">
        <v>52</v>
      </c>
    </row>
    <row r="731" spans="1:18" ht="18" customHeight="1" x14ac:dyDescent="0.25">
      <c r="A731" s="187"/>
      <c r="B731" s="229"/>
      <c r="C731" s="169"/>
      <c r="D731" s="55" t="s">
        <v>36</v>
      </c>
      <c r="E731" s="36">
        <v>13</v>
      </c>
      <c r="F731" s="342"/>
      <c r="G731" s="345"/>
      <c r="H731" s="348"/>
      <c r="I731" s="325"/>
      <c r="J731" s="36">
        <v>13</v>
      </c>
      <c r="K731" s="36">
        <f t="shared" si="45"/>
        <v>3</v>
      </c>
      <c r="L731" s="227"/>
      <c r="M731" s="150"/>
      <c r="N731" s="227"/>
      <c r="O731" s="227"/>
      <c r="P731" s="227"/>
      <c r="Q731" s="227"/>
      <c r="R731" s="36">
        <v>52</v>
      </c>
    </row>
    <row r="732" spans="1:18" x14ac:dyDescent="0.25">
      <c r="A732" s="187"/>
      <c r="B732" s="229"/>
      <c r="C732" s="151" t="s">
        <v>400</v>
      </c>
      <c r="D732" s="93" t="s">
        <v>28</v>
      </c>
      <c r="E732" s="180"/>
      <c r="F732" s="342"/>
      <c r="G732" s="345"/>
      <c r="H732" s="348"/>
      <c r="I732" s="325"/>
      <c r="J732" s="180"/>
      <c r="K732" s="23">
        <v>1</v>
      </c>
      <c r="L732" s="180"/>
      <c r="M732" s="180"/>
      <c r="N732" s="225"/>
      <c r="O732" s="225"/>
      <c r="P732" s="225"/>
      <c r="Q732" s="225"/>
      <c r="R732" s="225"/>
    </row>
    <row r="733" spans="1:18" x14ac:dyDescent="0.25">
      <c r="A733" s="187"/>
      <c r="B733" s="229"/>
      <c r="C733" s="152"/>
      <c r="D733" s="93" t="s">
        <v>33</v>
      </c>
      <c r="E733" s="181"/>
      <c r="F733" s="342"/>
      <c r="G733" s="345"/>
      <c r="H733" s="348"/>
      <c r="I733" s="325"/>
      <c r="J733" s="181"/>
      <c r="K733" s="23">
        <v>1</v>
      </c>
      <c r="L733" s="181"/>
      <c r="M733" s="181"/>
      <c r="N733" s="226"/>
      <c r="O733" s="226"/>
      <c r="P733" s="226"/>
      <c r="Q733" s="226"/>
      <c r="R733" s="226"/>
    </row>
    <row r="734" spans="1:18" x14ac:dyDescent="0.25">
      <c r="A734" s="187"/>
      <c r="B734" s="229"/>
      <c r="C734" s="152"/>
      <c r="D734" s="93" t="s">
        <v>34</v>
      </c>
      <c r="E734" s="181"/>
      <c r="F734" s="342"/>
      <c r="G734" s="345"/>
      <c r="H734" s="348"/>
      <c r="I734" s="325"/>
      <c r="J734" s="181"/>
      <c r="K734" s="23">
        <v>1</v>
      </c>
      <c r="L734" s="181"/>
      <c r="M734" s="181"/>
      <c r="N734" s="226"/>
      <c r="O734" s="226"/>
      <c r="P734" s="226"/>
      <c r="Q734" s="226"/>
      <c r="R734" s="226"/>
    </row>
    <row r="735" spans="1:18" x14ac:dyDescent="0.25">
      <c r="A735" s="187"/>
      <c r="B735" s="229"/>
      <c r="C735" s="152"/>
      <c r="D735" s="93" t="s">
        <v>35</v>
      </c>
      <c r="E735" s="181"/>
      <c r="F735" s="342"/>
      <c r="G735" s="345"/>
      <c r="H735" s="348"/>
      <c r="I735" s="325"/>
      <c r="J735" s="181"/>
      <c r="K735" s="23">
        <v>1</v>
      </c>
      <c r="L735" s="181"/>
      <c r="M735" s="181"/>
      <c r="N735" s="226"/>
      <c r="O735" s="226"/>
      <c r="P735" s="226"/>
      <c r="Q735" s="226"/>
      <c r="R735" s="226"/>
    </row>
    <row r="736" spans="1:18" x14ac:dyDescent="0.25">
      <c r="A736" s="187"/>
      <c r="B736" s="229"/>
      <c r="C736" s="153"/>
      <c r="D736" s="93" t="s">
        <v>36</v>
      </c>
      <c r="E736" s="182"/>
      <c r="F736" s="342"/>
      <c r="G736" s="345"/>
      <c r="H736" s="348"/>
      <c r="I736" s="325"/>
      <c r="J736" s="182"/>
      <c r="K736" s="23">
        <v>1</v>
      </c>
      <c r="L736" s="182"/>
      <c r="M736" s="182"/>
      <c r="N736" s="227"/>
      <c r="O736" s="227"/>
      <c r="P736" s="227"/>
      <c r="Q736" s="227"/>
      <c r="R736" s="227"/>
    </row>
    <row r="737" spans="1:18" x14ac:dyDescent="0.25">
      <c r="A737" s="187"/>
      <c r="B737" s="229"/>
      <c r="C737" s="151" t="s">
        <v>399</v>
      </c>
      <c r="D737" s="93" t="s">
        <v>28</v>
      </c>
      <c r="E737" s="180"/>
      <c r="F737" s="342"/>
      <c r="G737" s="345"/>
      <c r="H737" s="348"/>
      <c r="I737" s="325"/>
      <c r="J737" s="180"/>
      <c r="K737" s="23">
        <v>1</v>
      </c>
      <c r="L737" s="180"/>
      <c r="M737" s="180"/>
      <c r="N737" s="225"/>
      <c r="O737" s="225"/>
      <c r="P737" s="225"/>
      <c r="Q737" s="225"/>
      <c r="R737" s="225"/>
    </row>
    <row r="738" spans="1:18" x14ac:dyDescent="0.25">
      <c r="A738" s="187"/>
      <c r="B738" s="229"/>
      <c r="C738" s="152"/>
      <c r="D738" s="93" t="s">
        <v>33</v>
      </c>
      <c r="E738" s="181"/>
      <c r="F738" s="342"/>
      <c r="G738" s="345"/>
      <c r="H738" s="348"/>
      <c r="I738" s="325"/>
      <c r="J738" s="181"/>
      <c r="K738" s="23">
        <v>1</v>
      </c>
      <c r="L738" s="181"/>
      <c r="M738" s="181"/>
      <c r="N738" s="226"/>
      <c r="O738" s="226"/>
      <c r="P738" s="226"/>
      <c r="Q738" s="226"/>
      <c r="R738" s="226"/>
    </row>
    <row r="739" spans="1:18" x14ac:dyDescent="0.25">
      <c r="A739" s="187"/>
      <c r="B739" s="229"/>
      <c r="C739" s="152"/>
      <c r="D739" s="93" t="s">
        <v>34</v>
      </c>
      <c r="E739" s="181"/>
      <c r="F739" s="342"/>
      <c r="G739" s="345"/>
      <c r="H739" s="348"/>
      <c r="I739" s="325"/>
      <c r="J739" s="181"/>
      <c r="K739" s="23">
        <v>1</v>
      </c>
      <c r="L739" s="181"/>
      <c r="M739" s="181"/>
      <c r="N739" s="226"/>
      <c r="O739" s="226"/>
      <c r="P739" s="226"/>
      <c r="Q739" s="226"/>
      <c r="R739" s="226"/>
    </row>
    <row r="740" spans="1:18" x14ac:dyDescent="0.25">
      <c r="A740" s="187"/>
      <c r="B740" s="229"/>
      <c r="C740" s="152"/>
      <c r="D740" s="93" t="s">
        <v>35</v>
      </c>
      <c r="E740" s="181"/>
      <c r="F740" s="342"/>
      <c r="G740" s="345"/>
      <c r="H740" s="348"/>
      <c r="I740" s="325"/>
      <c r="J740" s="181"/>
      <c r="K740" s="23">
        <v>1</v>
      </c>
      <c r="L740" s="181"/>
      <c r="M740" s="181"/>
      <c r="N740" s="226"/>
      <c r="O740" s="226"/>
      <c r="P740" s="226"/>
      <c r="Q740" s="226"/>
      <c r="R740" s="226"/>
    </row>
    <row r="741" spans="1:18" x14ac:dyDescent="0.25">
      <c r="A741" s="187"/>
      <c r="B741" s="229"/>
      <c r="C741" s="153"/>
      <c r="D741" s="93" t="s">
        <v>36</v>
      </c>
      <c r="E741" s="182"/>
      <c r="F741" s="342"/>
      <c r="G741" s="345"/>
      <c r="H741" s="348"/>
      <c r="I741" s="325"/>
      <c r="J741" s="182"/>
      <c r="K741" s="23">
        <v>1</v>
      </c>
      <c r="L741" s="182"/>
      <c r="M741" s="182"/>
      <c r="N741" s="227"/>
      <c r="O741" s="227"/>
      <c r="P741" s="227"/>
      <c r="Q741" s="227"/>
      <c r="R741" s="227"/>
    </row>
    <row r="742" spans="1:18" x14ac:dyDescent="0.25">
      <c r="A742" s="187"/>
      <c r="B742" s="229"/>
      <c r="C742" s="151" t="s">
        <v>422</v>
      </c>
      <c r="D742" s="93" t="s">
        <v>28</v>
      </c>
      <c r="E742" s="180"/>
      <c r="F742" s="342"/>
      <c r="G742" s="345"/>
      <c r="H742" s="348"/>
      <c r="I742" s="325"/>
      <c r="J742" s="180"/>
      <c r="K742" s="23">
        <v>1</v>
      </c>
      <c r="L742" s="180"/>
      <c r="M742" s="148" t="s">
        <v>423</v>
      </c>
      <c r="N742" s="180"/>
      <c r="O742" s="225"/>
      <c r="P742" s="225"/>
      <c r="Q742" s="225"/>
      <c r="R742" s="225"/>
    </row>
    <row r="743" spans="1:18" x14ac:dyDescent="0.25">
      <c r="A743" s="187"/>
      <c r="B743" s="229"/>
      <c r="C743" s="152"/>
      <c r="D743" s="93" t="s">
        <v>33</v>
      </c>
      <c r="E743" s="181"/>
      <c r="F743" s="342"/>
      <c r="G743" s="345"/>
      <c r="H743" s="348"/>
      <c r="I743" s="325"/>
      <c r="J743" s="181"/>
      <c r="K743" s="23">
        <v>1</v>
      </c>
      <c r="L743" s="181"/>
      <c r="M743" s="149"/>
      <c r="N743" s="181"/>
      <c r="O743" s="226"/>
      <c r="P743" s="226"/>
      <c r="Q743" s="226"/>
      <c r="R743" s="226"/>
    </row>
    <row r="744" spans="1:18" x14ac:dyDescent="0.25">
      <c r="A744" s="187"/>
      <c r="B744" s="229"/>
      <c r="C744" s="152"/>
      <c r="D744" s="93" t="s">
        <v>34</v>
      </c>
      <c r="E744" s="181"/>
      <c r="F744" s="342"/>
      <c r="G744" s="345"/>
      <c r="H744" s="348"/>
      <c r="I744" s="325"/>
      <c r="J744" s="181"/>
      <c r="K744" s="23">
        <v>1</v>
      </c>
      <c r="L744" s="181"/>
      <c r="M744" s="149"/>
      <c r="N744" s="181"/>
      <c r="O744" s="226"/>
      <c r="P744" s="226"/>
      <c r="Q744" s="226"/>
      <c r="R744" s="226"/>
    </row>
    <row r="745" spans="1:18" x14ac:dyDescent="0.25">
      <c r="A745" s="187"/>
      <c r="B745" s="229"/>
      <c r="C745" s="152"/>
      <c r="D745" s="93" t="s">
        <v>35</v>
      </c>
      <c r="E745" s="181"/>
      <c r="F745" s="342"/>
      <c r="G745" s="345"/>
      <c r="H745" s="348"/>
      <c r="I745" s="325"/>
      <c r="J745" s="181"/>
      <c r="K745" s="23">
        <v>1</v>
      </c>
      <c r="L745" s="181"/>
      <c r="M745" s="149"/>
      <c r="N745" s="181"/>
      <c r="O745" s="226"/>
      <c r="P745" s="226"/>
      <c r="Q745" s="226"/>
      <c r="R745" s="226"/>
    </row>
    <row r="746" spans="1:18" x14ac:dyDescent="0.25">
      <c r="A746" s="188"/>
      <c r="B746" s="230"/>
      <c r="C746" s="219"/>
      <c r="D746" s="95" t="s">
        <v>36</v>
      </c>
      <c r="E746" s="218"/>
      <c r="F746" s="343"/>
      <c r="G746" s="346"/>
      <c r="H746" s="349"/>
      <c r="I746" s="326"/>
      <c r="J746" s="182"/>
      <c r="K746" s="23">
        <v>1</v>
      </c>
      <c r="L746" s="182"/>
      <c r="M746" s="150"/>
      <c r="N746" s="182"/>
      <c r="O746" s="227"/>
      <c r="P746" s="227"/>
      <c r="Q746" s="227"/>
      <c r="R746" s="227"/>
    </row>
    <row r="747" spans="1:18" x14ac:dyDescent="0.25">
      <c r="A747" s="186" t="s">
        <v>424</v>
      </c>
      <c r="B747" s="350" t="s">
        <v>425</v>
      </c>
      <c r="C747" s="353" t="s">
        <v>426</v>
      </c>
      <c r="D747" s="96" t="s">
        <v>27</v>
      </c>
      <c r="E747" s="85">
        <v>376</v>
      </c>
      <c r="F747" s="85"/>
      <c r="G747" s="85"/>
      <c r="H747" s="85"/>
      <c r="I747" s="97"/>
      <c r="J747" s="34">
        <f>SUM(J748:J752)</f>
        <v>432</v>
      </c>
      <c r="K747" s="34">
        <f t="shared" ref="K747:L747" si="46">SUM(K748:K752)</f>
        <v>120</v>
      </c>
      <c r="L747" s="34">
        <f t="shared" si="46"/>
        <v>25</v>
      </c>
      <c r="M747" s="34"/>
      <c r="N747" s="34"/>
      <c r="O747" s="34">
        <f>SUM(O748:O752)</f>
        <v>28</v>
      </c>
      <c r="P747" s="34">
        <f t="shared" ref="P747:Q747" si="47">SUM(P748:P752)</f>
        <v>28</v>
      </c>
      <c r="Q747" s="34">
        <f t="shared" si="47"/>
        <v>56</v>
      </c>
      <c r="R747" s="34"/>
    </row>
    <row r="748" spans="1:18" ht="25.5" customHeight="1" x14ac:dyDescent="0.25">
      <c r="A748" s="187"/>
      <c r="B748" s="351"/>
      <c r="C748" s="354"/>
      <c r="D748" s="61" t="s">
        <v>28</v>
      </c>
      <c r="E748" s="63">
        <v>90</v>
      </c>
      <c r="F748" s="356"/>
      <c r="G748" s="157" t="s">
        <v>310</v>
      </c>
      <c r="H748" s="157"/>
      <c r="I748" s="145" t="s">
        <v>398</v>
      </c>
      <c r="J748" s="36">
        <v>90</v>
      </c>
      <c r="K748" s="13">
        <f>K753+K758+K763+K768+K773+K778+K783+K788+K793+K798+K803+K808+K813</f>
        <v>24</v>
      </c>
      <c r="L748" s="13">
        <f>L778</f>
        <v>5</v>
      </c>
      <c r="M748" s="148" t="s">
        <v>326</v>
      </c>
      <c r="N748" s="148" t="s">
        <v>266</v>
      </c>
      <c r="O748" s="36">
        <f>O758</f>
        <v>0</v>
      </c>
      <c r="P748" s="36">
        <f t="shared" ref="P748:Q748" si="48">P758</f>
        <v>0</v>
      </c>
      <c r="Q748" s="36">
        <f t="shared" si="48"/>
        <v>0</v>
      </c>
      <c r="R748" s="286"/>
    </row>
    <row r="749" spans="1:18" ht="25.5" customHeight="1" x14ac:dyDescent="0.25">
      <c r="A749" s="187"/>
      <c r="B749" s="351"/>
      <c r="C749" s="354"/>
      <c r="D749" s="61" t="s">
        <v>33</v>
      </c>
      <c r="E749" s="63">
        <v>85</v>
      </c>
      <c r="F749" s="357"/>
      <c r="G749" s="158"/>
      <c r="H749" s="158"/>
      <c r="I749" s="146"/>
      <c r="J749" s="36">
        <v>85</v>
      </c>
      <c r="K749" s="13">
        <f t="shared" ref="K749:K752" si="49">K754+K759+K764+K769+K774+K779+K784+K789+K794+K799+K804+K809+K814</f>
        <v>23</v>
      </c>
      <c r="L749" s="13">
        <f t="shared" ref="L749:L752" si="50">L779</f>
        <v>5</v>
      </c>
      <c r="M749" s="149"/>
      <c r="N749" s="149"/>
      <c r="O749" s="36">
        <f t="shared" ref="O749:Q752" si="51">O759</f>
        <v>0</v>
      </c>
      <c r="P749" s="36">
        <f t="shared" si="51"/>
        <v>0</v>
      </c>
      <c r="Q749" s="36">
        <f t="shared" si="51"/>
        <v>0</v>
      </c>
      <c r="R749" s="287"/>
    </row>
    <row r="750" spans="1:18" ht="25.5" customHeight="1" x14ac:dyDescent="0.25">
      <c r="A750" s="187"/>
      <c r="B750" s="351"/>
      <c r="C750" s="354"/>
      <c r="D750" s="61" t="s">
        <v>34</v>
      </c>
      <c r="E750" s="63">
        <v>75</v>
      </c>
      <c r="F750" s="357"/>
      <c r="G750" s="158"/>
      <c r="H750" s="158"/>
      <c r="I750" s="146"/>
      <c r="J750" s="36">
        <v>75</v>
      </c>
      <c r="K750" s="13">
        <f t="shared" si="49"/>
        <v>25</v>
      </c>
      <c r="L750" s="13">
        <f t="shared" si="50"/>
        <v>5</v>
      </c>
      <c r="M750" s="149"/>
      <c r="N750" s="149"/>
      <c r="O750" s="36">
        <f t="shared" si="51"/>
        <v>0</v>
      </c>
      <c r="P750" s="36">
        <f t="shared" si="51"/>
        <v>0</v>
      </c>
      <c r="Q750" s="36">
        <f t="shared" si="51"/>
        <v>0</v>
      </c>
      <c r="R750" s="287"/>
    </row>
    <row r="751" spans="1:18" ht="25.5" customHeight="1" x14ac:dyDescent="0.25">
      <c r="A751" s="187"/>
      <c r="B751" s="351"/>
      <c r="C751" s="354"/>
      <c r="D751" s="61" t="s">
        <v>35</v>
      </c>
      <c r="E751" s="63">
        <v>63</v>
      </c>
      <c r="F751" s="357"/>
      <c r="G751" s="158"/>
      <c r="H751" s="158"/>
      <c r="I751" s="146"/>
      <c r="J751" s="36">
        <v>89</v>
      </c>
      <c r="K751" s="13">
        <f t="shared" si="49"/>
        <v>24</v>
      </c>
      <c r="L751" s="13">
        <f t="shared" si="50"/>
        <v>5</v>
      </c>
      <c r="M751" s="149"/>
      <c r="N751" s="149"/>
      <c r="O751" s="36">
        <f t="shared" si="51"/>
        <v>13</v>
      </c>
      <c r="P751" s="36">
        <f t="shared" si="51"/>
        <v>13</v>
      </c>
      <c r="Q751" s="36">
        <f t="shared" si="51"/>
        <v>26</v>
      </c>
      <c r="R751" s="287"/>
    </row>
    <row r="752" spans="1:18" ht="25.5" customHeight="1" x14ac:dyDescent="0.25">
      <c r="A752" s="187"/>
      <c r="B752" s="351"/>
      <c r="C752" s="355"/>
      <c r="D752" s="61" t="s">
        <v>36</v>
      </c>
      <c r="E752" s="63">
        <v>63</v>
      </c>
      <c r="F752" s="357"/>
      <c r="G752" s="159"/>
      <c r="H752" s="159"/>
      <c r="I752" s="147"/>
      <c r="J752" s="36">
        <v>93</v>
      </c>
      <c r="K752" s="13">
        <f t="shared" si="49"/>
        <v>24</v>
      </c>
      <c r="L752" s="13">
        <f t="shared" si="50"/>
        <v>5</v>
      </c>
      <c r="M752" s="150"/>
      <c r="N752" s="150"/>
      <c r="O752" s="36">
        <f t="shared" si="51"/>
        <v>15</v>
      </c>
      <c r="P752" s="36">
        <f t="shared" si="51"/>
        <v>15</v>
      </c>
      <c r="Q752" s="36">
        <f>Q762</f>
        <v>30</v>
      </c>
      <c r="R752" s="288"/>
    </row>
    <row r="753" spans="1:18" x14ac:dyDescent="0.25">
      <c r="A753" s="187"/>
      <c r="B753" s="351"/>
      <c r="C753" s="337" t="s">
        <v>401</v>
      </c>
      <c r="D753" s="98" t="s">
        <v>28</v>
      </c>
      <c r="E753" s="195"/>
      <c r="F753" s="357"/>
      <c r="G753" s="157" t="s">
        <v>427</v>
      </c>
      <c r="H753" s="212" t="s">
        <v>397</v>
      </c>
      <c r="I753" s="145" t="s">
        <v>398</v>
      </c>
      <c r="J753" s="183"/>
      <c r="K753" s="21">
        <v>1</v>
      </c>
      <c r="L753" s="183"/>
      <c r="M753" s="170"/>
      <c r="N753" s="154"/>
      <c r="O753" s="154"/>
      <c r="P753" s="154"/>
      <c r="Q753" s="286"/>
      <c r="R753" s="286"/>
    </row>
    <row r="754" spans="1:18" x14ac:dyDescent="0.25">
      <c r="A754" s="187"/>
      <c r="B754" s="351"/>
      <c r="C754" s="338"/>
      <c r="D754" s="98" t="s">
        <v>33</v>
      </c>
      <c r="E754" s="196"/>
      <c r="F754" s="357"/>
      <c r="G754" s="158"/>
      <c r="H754" s="213"/>
      <c r="I754" s="146"/>
      <c r="J754" s="184"/>
      <c r="K754" s="21">
        <v>1</v>
      </c>
      <c r="L754" s="184"/>
      <c r="M754" s="171"/>
      <c r="N754" s="155"/>
      <c r="O754" s="155"/>
      <c r="P754" s="155"/>
      <c r="Q754" s="287"/>
      <c r="R754" s="287"/>
    </row>
    <row r="755" spans="1:18" x14ac:dyDescent="0.25">
      <c r="A755" s="187"/>
      <c r="B755" s="351"/>
      <c r="C755" s="338"/>
      <c r="D755" s="98" t="s">
        <v>34</v>
      </c>
      <c r="E755" s="196"/>
      <c r="F755" s="357"/>
      <c r="G755" s="158"/>
      <c r="H755" s="213"/>
      <c r="I755" s="146"/>
      <c r="J755" s="184"/>
      <c r="K755" s="21">
        <v>1</v>
      </c>
      <c r="L755" s="184"/>
      <c r="M755" s="171"/>
      <c r="N755" s="155"/>
      <c r="O755" s="155"/>
      <c r="P755" s="155"/>
      <c r="Q755" s="287"/>
      <c r="R755" s="287"/>
    </row>
    <row r="756" spans="1:18" x14ac:dyDescent="0.25">
      <c r="A756" s="187"/>
      <c r="B756" s="351"/>
      <c r="C756" s="338"/>
      <c r="D756" s="98" t="s">
        <v>35</v>
      </c>
      <c r="E756" s="196"/>
      <c r="F756" s="357"/>
      <c r="G756" s="158"/>
      <c r="H756" s="213"/>
      <c r="I756" s="146"/>
      <c r="J756" s="184"/>
      <c r="K756" s="21">
        <v>0</v>
      </c>
      <c r="L756" s="184"/>
      <c r="M756" s="171"/>
      <c r="N756" s="155"/>
      <c r="O756" s="155"/>
      <c r="P756" s="155"/>
      <c r="Q756" s="287"/>
      <c r="R756" s="287"/>
    </row>
    <row r="757" spans="1:18" x14ac:dyDescent="0.25">
      <c r="A757" s="187"/>
      <c r="B757" s="351"/>
      <c r="C757" s="339"/>
      <c r="D757" s="98" t="s">
        <v>36</v>
      </c>
      <c r="E757" s="197"/>
      <c r="F757" s="357"/>
      <c r="G757" s="159"/>
      <c r="H757" s="214"/>
      <c r="I757" s="340"/>
      <c r="J757" s="270"/>
      <c r="K757" s="21">
        <v>0</v>
      </c>
      <c r="L757" s="185"/>
      <c r="M757" s="172"/>
      <c r="N757" s="156"/>
      <c r="O757" s="156"/>
      <c r="P757" s="156"/>
      <c r="Q757" s="288"/>
      <c r="R757" s="288"/>
    </row>
    <row r="758" spans="1:18" x14ac:dyDescent="0.25">
      <c r="A758" s="187"/>
      <c r="B758" s="351"/>
      <c r="C758" s="209" t="s">
        <v>416</v>
      </c>
      <c r="D758" s="98" t="s">
        <v>28</v>
      </c>
      <c r="E758" s="195"/>
      <c r="F758" s="357"/>
      <c r="G758" s="157" t="s">
        <v>427</v>
      </c>
      <c r="H758" s="212" t="s">
        <v>428</v>
      </c>
      <c r="I758" s="157" t="s">
        <v>398</v>
      </c>
      <c r="J758" s="195"/>
      <c r="K758" s="99">
        <v>1</v>
      </c>
      <c r="L758" s="183"/>
      <c r="M758" s="183"/>
      <c r="N758" s="148" t="s">
        <v>266</v>
      </c>
      <c r="O758" s="23">
        <v>0</v>
      </c>
      <c r="P758" s="23">
        <v>0</v>
      </c>
      <c r="Q758" s="100">
        <v>0</v>
      </c>
      <c r="R758" s="283"/>
    </row>
    <row r="759" spans="1:18" x14ac:dyDescent="0.25">
      <c r="A759" s="187"/>
      <c r="B759" s="351"/>
      <c r="C759" s="210"/>
      <c r="D759" s="98" t="s">
        <v>33</v>
      </c>
      <c r="E759" s="196"/>
      <c r="F759" s="357"/>
      <c r="G759" s="158"/>
      <c r="H759" s="213"/>
      <c r="I759" s="158"/>
      <c r="J759" s="196"/>
      <c r="K759" s="99">
        <v>1</v>
      </c>
      <c r="L759" s="184"/>
      <c r="M759" s="184"/>
      <c r="N759" s="149"/>
      <c r="O759" s="23">
        <v>0</v>
      </c>
      <c r="P759" s="23">
        <v>0</v>
      </c>
      <c r="Q759" s="100">
        <v>0</v>
      </c>
      <c r="R759" s="284"/>
    </row>
    <row r="760" spans="1:18" x14ac:dyDescent="0.25">
      <c r="A760" s="187"/>
      <c r="B760" s="351"/>
      <c r="C760" s="210"/>
      <c r="D760" s="98" t="s">
        <v>34</v>
      </c>
      <c r="E760" s="196"/>
      <c r="F760" s="357"/>
      <c r="G760" s="158"/>
      <c r="H760" s="213"/>
      <c r="I760" s="158"/>
      <c r="J760" s="196"/>
      <c r="K760" s="99">
        <v>1</v>
      </c>
      <c r="L760" s="184"/>
      <c r="M760" s="184"/>
      <c r="N760" s="149"/>
      <c r="O760" s="23">
        <v>0</v>
      </c>
      <c r="P760" s="23">
        <v>0</v>
      </c>
      <c r="Q760" s="100">
        <v>0</v>
      </c>
      <c r="R760" s="284"/>
    </row>
    <row r="761" spans="1:18" x14ac:dyDescent="0.25">
      <c r="A761" s="187"/>
      <c r="B761" s="351"/>
      <c r="C761" s="210"/>
      <c r="D761" s="98" t="s">
        <v>35</v>
      </c>
      <c r="E761" s="196"/>
      <c r="F761" s="357"/>
      <c r="G761" s="158"/>
      <c r="H761" s="213"/>
      <c r="I761" s="158"/>
      <c r="J761" s="196"/>
      <c r="K761" s="99">
        <v>1</v>
      </c>
      <c r="L761" s="184"/>
      <c r="M761" s="184"/>
      <c r="N761" s="149"/>
      <c r="O761" s="23">
        <v>13</v>
      </c>
      <c r="P761" s="23">
        <v>13</v>
      </c>
      <c r="Q761" s="100">
        <v>26</v>
      </c>
      <c r="R761" s="284"/>
    </row>
    <row r="762" spans="1:18" x14ac:dyDescent="0.25">
      <c r="A762" s="187"/>
      <c r="B762" s="351"/>
      <c r="C762" s="211"/>
      <c r="D762" s="98" t="s">
        <v>36</v>
      </c>
      <c r="E762" s="197"/>
      <c r="F762" s="357"/>
      <c r="G762" s="159"/>
      <c r="H762" s="214"/>
      <c r="I762" s="159"/>
      <c r="J762" s="197"/>
      <c r="K762" s="99">
        <v>1</v>
      </c>
      <c r="L762" s="185"/>
      <c r="M762" s="185"/>
      <c r="N762" s="150"/>
      <c r="O762" s="23">
        <v>15</v>
      </c>
      <c r="P762" s="23">
        <v>15</v>
      </c>
      <c r="Q762" s="100">
        <v>30</v>
      </c>
      <c r="R762" s="285"/>
    </row>
    <row r="763" spans="1:18" x14ac:dyDescent="0.25">
      <c r="A763" s="187"/>
      <c r="B763" s="351"/>
      <c r="C763" s="209" t="s">
        <v>429</v>
      </c>
      <c r="D763" s="98" t="s">
        <v>28</v>
      </c>
      <c r="E763" s="195"/>
      <c r="F763" s="357"/>
      <c r="G763" s="157" t="s">
        <v>427</v>
      </c>
      <c r="H763" s="142" t="s">
        <v>581</v>
      </c>
      <c r="I763" s="336" t="s">
        <v>398</v>
      </c>
      <c r="J763" s="257"/>
      <c r="K763" s="21">
        <v>0</v>
      </c>
      <c r="L763" s="183"/>
      <c r="M763" s="183"/>
      <c r="N763" s="154"/>
      <c r="O763" s="154"/>
      <c r="P763" s="154"/>
      <c r="Q763" s="286"/>
      <c r="R763" s="286"/>
    </row>
    <row r="764" spans="1:18" x14ac:dyDescent="0.25">
      <c r="A764" s="187"/>
      <c r="B764" s="351"/>
      <c r="C764" s="210"/>
      <c r="D764" s="98" t="s">
        <v>33</v>
      </c>
      <c r="E764" s="196"/>
      <c r="F764" s="357"/>
      <c r="G764" s="158"/>
      <c r="H764" s="143"/>
      <c r="I764" s="146"/>
      <c r="J764" s="184"/>
      <c r="K764" s="21">
        <v>0</v>
      </c>
      <c r="L764" s="184"/>
      <c r="M764" s="184"/>
      <c r="N764" s="155"/>
      <c r="O764" s="155"/>
      <c r="P764" s="155"/>
      <c r="Q764" s="287"/>
      <c r="R764" s="287"/>
    </row>
    <row r="765" spans="1:18" x14ac:dyDescent="0.25">
      <c r="A765" s="187"/>
      <c r="B765" s="351"/>
      <c r="C765" s="210"/>
      <c r="D765" s="98" t="s">
        <v>34</v>
      </c>
      <c r="E765" s="196"/>
      <c r="F765" s="357"/>
      <c r="G765" s="158"/>
      <c r="H765" s="143"/>
      <c r="I765" s="146"/>
      <c r="J765" s="184"/>
      <c r="K765" s="21">
        <v>1</v>
      </c>
      <c r="L765" s="184"/>
      <c r="M765" s="184"/>
      <c r="N765" s="155"/>
      <c r="O765" s="155"/>
      <c r="P765" s="155"/>
      <c r="Q765" s="287"/>
      <c r="R765" s="287"/>
    </row>
    <row r="766" spans="1:18" x14ac:dyDescent="0.25">
      <c r="A766" s="187"/>
      <c r="B766" s="351"/>
      <c r="C766" s="210"/>
      <c r="D766" s="98" t="s">
        <v>35</v>
      </c>
      <c r="E766" s="196"/>
      <c r="F766" s="357"/>
      <c r="G766" s="158"/>
      <c r="H766" s="143"/>
      <c r="I766" s="146"/>
      <c r="J766" s="184"/>
      <c r="K766" s="21">
        <v>1</v>
      </c>
      <c r="L766" s="184"/>
      <c r="M766" s="184"/>
      <c r="N766" s="155"/>
      <c r="O766" s="155"/>
      <c r="P766" s="155"/>
      <c r="Q766" s="287"/>
      <c r="R766" s="287"/>
    </row>
    <row r="767" spans="1:18" x14ac:dyDescent="0.25">
      <c r="A767" s="187"/>
      <c r="B767" s="351"/>
      <c r="C767" s="211"/>
      <c r="D767" s="98" t="s">
        <v>36</v>
      </c>
      <c r="E767" s="197"/>
      <c r="F767" s="357"/>
      <c r="G767" s="159"/>
      <c r="H767" s="144"/>
      <c r="I767" s="147"/>
      <c r="J767" s="185"/>
      <c r="K767" s="21">
        <v>1</v>
      </c>
      <c r="L767" s="185"/>
      <c r="M767" s="185"/>
      <c r="N767" s="156"/>
      <c r="O767" s="156"/>
      <c r="P767" s="156"/>
      <c r="Q767" s="288"/>
      <c r="R767" s="288"/>
    </row>
    <row r="768" spans="1:18" x14ac:dyDescent="0.25">
      <c r="A768" s="187"/>
      <c r="B768" s="351"/>
      <c r="C768" s="209" t="s">
        <v>400</v>
      </c>
      <c r="D768" s="98" t="s">
        <v>28</v>
      </c>
      <c r="E768" s="195"/>
      <c r="F768" s="357"/>
      <c r="G768" s="157" t="s">
        <v>427</v>
      </c>
      <c r="H768" s="142" t="s">
        <v>430</v>
      </c>
      <c r="I768" s="145" t="s">
        <v>398</v>
      </c>
      <c r="J768" s="183"/>
      <c r="K768" s="21">
        <v>1</v>
      </c>
      <c r="L768" s="183"/>
      <c r="M768" s="183"/>
      <c r="N768" s="154"/>
      <c r="O768" s="154"/>
      <c r="P768" s="154"/>
      <c r="Q768" s="286"/>
      <c r="R768" s="286"/>
    </row>
    <row r="769" spans="1:18" x14ac:dyDescent="0.25">
      <c r="A769" s="187"/>
      <c r="B769" s="351"/>
      <c r="C769" s="210"/>
      <c r="D769" s="98" t="s">
        <v>33</v>
      </c>
      <c r="E769" s="196"/>
      <c r="F769" s="357"/>
      <c r="G769" s="158"/>
      <c r="H769" s="143"/>
      <c r="I769" s="146"/>
      <c r="J769" s="184"/>
      <c r="K769" s="21">
        <v>1</v>
      </c>
      <c r="L769" s="184"/>
      <c r="M769" s="184"/>
      <c r="N769" s="155"/>
      <c r="O769" s="155"/>
      <c r="P769" s="155"/>
      <c r="Q769" s="287"/>
      <c r="R769" s="287"/>
    </row>
    <row r="770" spans="1:18" x14ac:dyDescent="0.25">
      <c r="A770" s="187"/>
      <c r="B770" s="351"/>
      <c r="C770" s="210"/>
      <c r="D770" s="98" t="s">
        <v>34</v>
      </c>
      <c r="E770" s="196"/>
      <c r="F770" s="357"/>
      <c r="G770" s="158"/>
      <c r="H770" s="143"/>
      <c r="I770" s="146"/>
      <c r="J770" s="184"/>
      <c r="K770" s="21">
        <v>1</v>
      </c>
      <c r="L770" s="184"/>
      <c r="M770" s="184"/>
      <c r="N770" s="155"/>
      <c r="O770" s="155"/>
      <c r="P770" s="155"/>
      <c r="Q770" s="287"/>
      <c r="R770" s="287"/>
    </row>
    <row r="771" spans="1:18" x14ac:dyDescent="0.25">
      <c r="A771" s="187"/>
      <c r="B771" s="351"/>
      <c r="C771" s="210"/>
      <c r="D771" s="98" t="s">
        <v>35</v>
      </c>
      <c r="E771" s="196"/>
      <c r="F771" s="357"/>
      <c r="G771" s="158"/>
      <c r="H771" s="143"/>
      <c r="I771" s="146"/>
      <c r="J771" s="184"/>
      <c r="K771" s="21">
        <v>1</v>
      </c>
      <c r="L771" s="184"/>
      <c r="M771" s="184"/>
      <c r="N771" s="155"/>
      <c r="O771" s="155"/>
      <c r="P771" s="155"/>
      <c r="Q771" s="287"/>
      <c r="R771" s="287"/>
    </row>
    <row r="772" spans="1:18" x14ac:dyDescent="0.25">
      <c r="A772" s="187"/>
      <c r="B772" s="351"/>
      <c r="C772" s="211"/>
      <c r="D772" s="98" t="s">
        <v>36</v>
      </c>
      <c r="E772" s="197"/>
      <c r="F772" s="357"/>
      <c r="G772" s="159"/>
      <c r="H772" s="144"/>
      <c r="I772" s="147"/>
      <c r="J772" s="185"/>
      <c r="K772" s="21">
        <v>1</v>
      </c>
      <c r="L772" s="185"/>
      <c r="M772" s="185"/>
      <c r="N772" s="156"/>
      <c r="O772" s="156"/>
      <c r="P772" s="156"/>
      <c r="Q772" s="288"/>
      <c r="R772" s="288"/>
    </row>
    <row r="773" spans="1:18" x14ac:dyDescent="0.25">
      <c r="A773" s="187"/>
      <c r="B773" s="351"/>
      <c r="C773" s="209" t="s">
        <v>399</v>
      </c>
      <c r="D773" s="98" t="s">
        <v>28</v>
      </c>
      <c r="E773" s="195"/>
      <c r="F773" s="357"/>
      <c r="G773" s="157" t="s">
        <v>427</v>
      </c>
      <c r="H773" s="142" t="s">
        <v>431</v>
      </c>
      <c r="I773" s="145" t="s">
        <v>398</v>
      </c>
      <c r="J773" s="183"/>
      <c r="K773" s="21">
        <v>1</v>
      </c>
      <c r="L773" s="183"/>
      <c r="M773" s="183"/>
      <c r="N773" s="154"/>
      <c r="O773" s="154"/>
      <c r="P773" s="154"/>
      <c r="Q773" s="286"/>
      <c r="R773" s="286"/>
    </row>
    <row r="774" spans="1:18" x14ac:dyDescent="0.25">
      <c r="A774" s="187"/>
      <c r="B774" s="351"/>
      <c r="C774" s="210"/>
      <c r="D774" s="98" t="s">
        <v>33</v>
      </c>
      <c r="E774" s="196"/>
      <c r="F774" s="357"/>
      <c r="G774" s="158"/>
      <c r="H774" s="143"/>
      <c r="I774" s="146"/>
      <c r="J774" s="184"/>
      <c r="K774" s="21">
        <v>1</v>
      </c>
      <c r="L774" s="184"/>
      <c r="M774" s="184"/>
      <c r="N774" s="155"/>
      <c r="O774" s="155"/>
      <c r="P774" s="155"/>
      <c r="Q774" s="287"/>
      <c r="R774" s="287"/>
    </row>
    <row r="775" spans="1:18" x14ac:dyDescent="0.25">
      <c r="A775" s="187"/>
      <c r="B775" s="351"/>
      <c r="C775" s="210"/>
      <c r="D775" s="98" t="s">
        <v>34</v>
      </c>
      <c r="E775" s="196"/>
      <c r="F775" s="357"/>
      <c r="G775" s="158"/>
      <c r="H775" s="143"/>
      <c r="I775" s="146"/>
      <c r="J775" s="184"/>
      <c r="K775" s="21">
        <v>1</v>
      </c>
      <c r="L775" s="184"/>
      <c r="M775" s="184"/>
      <c r="N775" s="155"/>
      <c r="O775" s="155"/>
      <c r="P775" s="155"/>
      <c r="Q775" s="287"/>
      <c r="R775" s="287"/>
    </row>
    <row r="776" spans="1:18" x14ac:dyDescent="0.25">
      <c r="A776" s="187"/>
      <c r="B776" s="351"/>
      <c r="C776" s="210"/>
      <c r="D776" s="98" t="s">
        <v>35</v>
      </c>
      <c r="E776" s="196"/>
      <c r="F776" s="357"/>
      <c r="G776" s="158"/>
      <c r="H776" s="143"/>
      <c r="I776" s="146"/>
      <c r="J776" s="184"/>
      <c r="K776" s="21">
        <v>1</v>
      </c>
      <c r="L776" s="184"/>
      <c r="M776" s="184"/>
      <c r="N776" s="155"/>
      <c r="O776" s="155"/>
      <c r="P776" s="155"/>
      <c r="Q776" s="287"/>
      <c r="R776" s="287"/>
    </row>
    <row r="777" spans="1:18" x14ac:dyDescent="0.25">
      <c r="A777" s="187"/>
      <c r="B777" s="351"/>
      <c r="C777" s="211"/>
      <c r="D777" s="98" t="s">
        <v>36</v>
      </c>
      <c r="E777" s="197"/>
      <c r="F777" s="357"/>
      <c r="G777" s="159"/>
      <c r="H777" s="144"/>
      <c r="I777" s="147"/>
      <c r="J777" s="185"/>
      <c r="K777" s="21">
        <v>1</v>
      </c>
      <c r="L777" s="185"/>
      <c r="M777" s="185"/>
      <c r="N777" s="156"/>
      <c r="O777" s="156"/>
      <c r="P777" s="156"/>
      <c r="Q777" s="288"/>
      <c r="R777" s="288"/>
    </row>
    <row r="778" spans="1:18" ht="24.75" customHeight="1" x14ac:dyDescent="0.25">
      <c r="A778" s="187"/>
      <c r="B778" s="351"/>
      <c r="C778" s="209" t="s">
        <v>105</v>
      </c>
      <c r="D778" s="98" t="s">
        <v>28</v>
      </c>
      <c r="E778" s="195"/>
      <c r="F778" s="357"/>
      <c r="G778" s="157" t="s">
        <v>310</v>
      </c>
      <c r="H778" s="195" t="s">
        <v>432</v>
      </c>
      <c r="I778" s="145" t="s">
        <v>398</v>
      </c>
      <c r="J778" s="183"/>
      <c r="K778" s="21">
        <v>5</v>
      </c>
      <c r="L778" s="21">
        <v>5</v>
      </c>
      <c r="M778" s="170" t="s">
        <v>433</v>
      </c>
      <c r="N778" s="154"/>
      <c r="O778" s="154"/>
      <c r="P778" s="154"/>
      <c r="Q778" s="286"/>
      <c r="R778" s="286"/>
    </row>
    <row r="779" spans="1:18" ht="24.75" customHeight="1" x14ac:dyDescent="0.25">
      <c r="A779" s="187"/>
      <c r="B779" s="351"/>
      <c r="C779" s="210"/>
      <c r="D779" s="98" t="s">
        <v>33</v>
      </c>
      <c r="E779" s="196"/>
      <c r="F779" s="357"/>
      <c r="G779" s="158"/>
      <c r="H779" s="196"/>
      <c r="I779" s="146"/>
      <c r="J779" s="184"/>
      <c r="K779" s="21">
        <v>5</v>
      </c>
      <c r="L779" s="21">
        <v>5</v>
      </c>
      <c r="M779" s="171"/>
      <c r="N779" s="155"/>
      <c r="O779" s="155"/>
      <c r="P779" s="155"/>
      <c r="Q779" s="287"/>
      <c r="R779" s="287"/>
    </row>
    <row r="780" spans="1:18" ht="24.75" customHeight="1" x14ac:dyDescent="0.25">
      <c r="A780" s="187"/>
      <c r="B780" s="351"/>
      <c r="C780" s="210"/>
      <c r="D780" s="98" t="s">
        <v>34</v>
      </c>
      <c r="E780" s="196"/>
      <c r="F780" s="357"/>
      <c r="G780" s="158"/>
      <c r="H780" s="196"/>
      <c r="I780" s="146"/>
      <c r="J780" s="184"/>
      <c r="K780" s="21">
        <v>5</v>
      </c>
      <c r="L780" s="21">
        <v>5</v>
      </c>
      <c r="M780" s="171"/>
      <c r="N780" s="155"/>
      <c r="O780" s="155"/>
      <c r="P780" s="155"/>
      <c r="Q780" s="287"/>
      <c r="R780" s="287"/>
    </row>
    <row r="781" spans="1:18" ht="30" customHeight="1" x14ac:dyDescent="0.25">
      <c r="A781" s="187"/>
      <c r="B781" s="351"/>
      <c r="C781" s="210"/>
      <c r="D781" s="98" t="s">
        <v>35</v>
      </c>
      <c r="E781" s="196"/>
      <c r="F781" s="357"/>
      <c r="G781" s="158"/>
      <c r="H781" s="196"/>
      <c r="I781" s="146"/>
      <c r="J781" s="184"/>
      <c r="K781" s="21">
        <v>5</v>
      </c>
      <c r="L781" s="21">
        <v>5</v>
      </c>
      <c r="M781" s="171"/>
      <c r="N781" s="155"/>
      <c r="O781" s="155"/>
      <c r="P781" s="155"/>
      <c r="Q781" s="287"/>
      <c r="R781" s="287"/>
    </row>
    <row r="782" spans="1:18" ht="24.75" customHeight="1" x14ac:dyDescent="0.25">
      <c r="A782" s="187"/>
      <c r="B782" s="351"/>
      <c r="C782" s="211"/>
      <c r="D782" s="98" t="s">
        <v>36</v>
      </c>
      <c r="E782" s="197"/>
      <c r="F782" s="357"/>
      <c r="G782" s="159"/>
      <c r="H782" s="197"/>
      <c r="I782" s="147"/>
      <c r="J782" s="185"/>
      <c r="K782" s="21">
        <v>5</v>
      </c>
      <c r="L782" s="21">
        <v>5</v>
      </c>
      <c r="M782" s="172"/>
      <c r="N782" s="156"/>
      <c r="O782" s="156"/>
      <c r="P782" s="156"/>
      <c r="Q782" s="288"/>
      <c r="R782" s="288"/>
    </row>
    <row r="783" spans="1:18" x14ac:dyDescent="0.25">
      <c r="A783" s="187"/>
      <c r="B783" s="351"/>
      <c r="C783" s="209" t="s">
        <v>434</v>
      </c>
      <c r="D783" s="98" t="s">
        <v>28</v>
      </c>
      <c r="E783" s="195"/>
      <c r="F783" s="357"/>
      <c r="G783" s="157" t="s">
        <v>427</v>
      </c>
      <c r="H783" s="212" t="s">
        <v>137</v>
      </c>
      <c r="I783" s="324" t="s">
        <v>398</v>
      </c>
      <c r="J783" s="180"/>
      <c r="K783" s="21">
        <v>1</v>
      </c>
      <c r="L783" s="183"/>
      <c r="M783" s="183"/>
      <c r="N783" s="154"/>
      <c r="O783" s="154"/>
      <c r="P783" s="154"/>
      <c r="Q783" s="286"/>
      <c r="R783" s="286"/>
    </row>
    <row r="784" spans="1:18" x14ac:dyDescent="0.25">
      <c r="A784" s="187"/>
      <c r="B784" s="351"/>
      <c r="C784" s="210"/>
      <c r="D784" s="98" t="s">
        <v>33</v>
      </c>
      <c r="E784" s="196"/>
      <c r="F784" s="357"/>
      <c r="G784" s="158"/>
      <c r="H784" s="213"/>
      <c r="I784" s="325"/>
      <c r="J784" s="181"/>
      <c r="K784" s="21">
        <v>0</v>
      </c>
      <c r="L784" s="184"/>
      <c r="M784" s="184"/>
      <c r="N784" s="155"/>
      <c r="O784" s="155"/>
      <c r="P784" s="155"/>
      <c r="Q784" s="287"/>
      <c r="R784" s="287"/>
    </row>
    <row r="785" spans="1:18" x14ac:dyDescent="0.25">
      <c r="A785" s="187"/>
      <c r="B785" s="351"/>
      <c r="C785" s="210"/>
      <c r="D785" s="98" t="s">
        <v>34</v>
      </c>
      <c r="E785" s="196"/>
      <c r="F785" s="357"/>
      <c r="G785" s="158"/>
      <c r="H785" s="213"/>
      <c r="I785" s="325"/>
      <c r="J785" s="181"/>
      <c r="K785" s="21">
        <v>0</v>
      </c>
      <c r="L785" s="184"/>
      <c r="M785" s="184"/>
      <c r="N785" s="155"/>
      <c r="O785" s="155"/>
      <c r="P785" s="155"/>
      <c r="Q785" s="287"/>
      <c r="R785" s="287"/>
    </row>
    <row r="786" spans="1:18" x14ac:dyDescent="0.25">
      <c r="A786" s="187"/>
      <c r="B786" s="351"/>
      <c r="C786" s="210"/>
      <c r="D786" s="98" t="s">
        <v>35</v>
      </c>
      <c r="E786" s="196"/>
      <c r="F786" s="357"/>
      <c r="G786" s="158"/>
      <c r="H786" s="213"/>
      <c r="I786" s="325"/>
      <c r="J786" s="181"/>
      <c r="K786" s="21">
        <v>0</v>
      </c>
      <c r="L786" s="184"/>
      <c r="M786" s="184"/>
      <c r="N786" s="155"/>
      <c r="O786" s="155"/>
      <c r="P786" s="155"/>
      <c r="Q786" s="287"/>
      <c r="R786" s="287"/>
    </row>
    <row r="787" spans="1:18" x14ac:dyDescent="0.25">
      <c r="A787" s="187"/>
      <c r="B787" s="351"/>
      <c r="C787" s="211"/>
      <c r="D787" s="98" t="s">
        <v>36</v>
      </c>
      <c r="E787" s="197"/>
      <c r="F787" s="357"/>
      <c r="G787" s="159"/>
      <c r="H787" s="214"/>
      <c r="I787" s="326"/>
      <c r="J787" s="182"/>
      <c r="K787" s="21">
        <v>1</v>
      </c>
      <c r="L787" s="185"/>
      <c r="M787" s="185"/>
      <c r="N787" s="156"/>
      <c r="O787" s="156"/>
      <c r="P787" s="156"/>
      <c r="Q787" s="288"/>
      <c r="R787" s="288"/>
    </row>
    <row r="788" spans="1:18" x14ac:dyDescent="0.25">
      <c r="A788" s="187"/>
      <c r="B788" s="351"/>
      <c r="C788" s="209" t="s">
        <v>435</v>
      </c>
      <c r="D788" s="98" t="s">
        <v>28</v>
      </c>
      <c r="E788" s="195"/>
      <c r="F788" s="357"/>
      <c r="G788" s="157" t="s">
        <v>427</v>
      </c>
      <c r="H788" s="142" t="s">
        <v>436</v>
      </c>
      <c r="I788" s="145" t="s">
        <v>398</v>
      </c>
      <c r="J788" s="183"/>
      <c r="K788" s="21">
        <v>0</v>
      </c>
      <c r="L788" s="183"/>
      <c r="M788" s="183"/>
      <c r="N788" s="154"/>
      <c r="O788" s="154"/>
      <c r="P788" s="154"/>
      <c r="Q788" s="286"/>
      <c r="R788" s="286"/>
    </row>
    <row r="789" spans="1:18" x14ac:dyDescent="0.25">
      <c r="A789" s="187"/>
      <c r="B789" s="351"/>
      <c r="C789" s="210"/>
      <c r="D789" s="98" t="s">
        <v>33</v>
      </c>
      <c r="E789" s="196"/>
      <c r="F789" s="357"/>
      <c r="G789" s="158"/>
      <c r="H789" s="143"/>
      <c r="I789" s="146"/>
      <c r="J789" s="184"/>
      <c r="K789" s="21">
        <v>0</v>
      </c>
      <c r="L789" s="184"/>
      <c r="M789" s="184"/>
      <c r="N789" s="155"/>
      <c r="O789" s="155"/>
      <c r="P789" s="155"/>
      <c r="Q789" s="287"/>
      <c r="R789" s="287"/>
    </row>
    <row r="790" spans="1:18" x14ac:dyDescent="0.25">
      <c r="A790" s="187"/>
      <c r="B790" s="351"/>
      <c r="C790" s="210"/>
      <c r="D790" s="98" t="s">
        <v>34</v>
      </c>
      <c r="E790" s="196"/>
      <c r="F790" s="357"/>
      <c r="G790" s="158"/>
      <c r="H790" s="143"/>
      <c r="I790" s="146"/>
      <c r="J790" s="184"/>
      <c r="K790" s="21">
        <v>1</v>
      </c>
      <c r="L790" s="184"/>
      <c r="M790" s="184"/>
      <c r="N790" s="155"/>
      <c r="O790" s="155"/>
      <c r="P790" s="155"/>
      <c r="Q790" s="287"/>
      <c r="R790" s="287"/>
    </row>
    <row r="791" spans="1:18" x14ac:dyDescent="0.25">
      <c r="A791" s="187"/>
      <c r="B791" s="351"/>
      <c r="C791" s="210"/>
      <c r="D791" s="98" t="s">
        <v>35</v>
      </c>
      <c r="E791" s="196"/>
      <c r="F791" s="357"/>
      <c r="G791" s="158"/>
      <c r="H791" s="143"/>
      <c r="I791" s="146"/>
      <c r="J791" s="184"/>
      <c r="K791" s="21">
        <v>1</v>
      </c>
      <c r="L791" s="184"/>
      <c r="M791" s="184"/>
      <c r="N791" s="155"/>
      <c r="O791" s="155"/>
      <c r="P791" s="155"/>
      <c r="Q791" s="287"/>
      <c r="R791" s="287"/>
    </row>
    <row r="792" spans="1:18" x14ac:dyDescent="0.25">
      <c r="A792" s="187"/>
      <c r="B792" s="351"/>
      <c r="C792" s="211"/>
      <c r="D792" s="98" t="s">
        <v>36</v>
      </c>
      <c r="E792" s="197"/>
      <c r="F792" s="357"/>
      <c r="G792" s="159"/>
      <c r="H792" s="144"/>
      <c r="I792" s="147"/>
      <c r="J792" s="185"/>
      <c r="K792" s="21">
        <v>0</v>
      </c>
      <c r="L792" s="185"/>
      <c r="M792" s="185"/>
      <c r="N792" s="156"/>
      <c r="O792" s="156"/>
      <c r="P792" s="156"/>
      <c r="Q792" s="288"/>
      <c r="R792" s="288"/>
    </row>
    <row r="793" spans="1:18" x14ac:dyDescent="0.25">
      <c r="A793" s="187"/>
      <c r="B793" s="351"/>
      <c r="C793" s="327" t="s">
        <v>402</v>
      </c>
      <c r="D793" s="101" t="s">
        <v>28</v>
      </c>
      <c r="E793" s="237"/>
      <c r="F793" s="357"/>
      <c r="G793" s="215" t="s">
        <v>427</v>
      </c>
      <c r="H793" s="330" t="s">
        <v>437</v>
      </c>
      <c r="I793" s="145" t="s">
        <v>398</v>
      </c>
      <c r="J793" s="180"/>
      <c r="K793" s="23">
        <v>1</v>
      </c>
      <c r="L793" s="180"/>
      <c r="M793" s="148" t="s">
        <v>438</v>
      </c>
      <c r="N793" s="225"/>
      <c r="O793" s="225"/>
      <c r="P793" s="225"/>
      <c r="Q793" s="283"/>
      <c r="R793" s="286"/>
    </row>
    <row r="794" spans="1:18" x14ac:dyDescent="0.25">
      <c r="A794" s="187"/>
      <c r="B794" s="351"/>
      <c r="C794" s="328"/>
      <c r="D794" s="101" t="s">
        <v>33</v>
      </c>
      <c r="E794" s="238"/>
      <c r="F794" s="357"/>
      <c r="G794" s="216"/>
      <c r="H794" s="331"/>
      <c r="I794" s="146"/>
      <c r="J794" s="181"/>
      <c r="K794" s="23">
        <v>1</v>
      </c>
      <c r="L794" s="181"/>
      <c r="M794" s="149"/>
      <c r="N794" s="226"/>
      <c r="O794" s="226"/>
      <c r="P794" s="226"/>
      <c r="Q794" s="284"/>
      <c r="R794" s="287"/>
    </row>
    <row r="795" spans="1:18" x14ac:dyDescent="0.25">
      <c r="A795" s="187"/>
      <c r="B795" s="351"/>
      <c r="C795" s="328"/>
      <c r="D795" s="101" t="s">
        <v>34</v>
      </c>
      <c r="E795" s="238"/>
      <c r="F795" s="357"/>
      <c r="G795" s="216"/>
      <c r="H795" s="331"/>
      <c r="I795" s="146"/>
      <c r="J795" s="181"/>
      <c r="K795" s="23">
        <v>1</v>
      </c>
      <c r="L795" s="181"/>
      <c r="M795" s="149"/>
      <c r="N795" s="226"/>
      <c r="O795" s="226"/>
      <c r="P795" s="226"/>
      <c r="Q795" s="284"/>
      <c r="R795" s="287"/>
    </row>
    <row r="796" spans="1:18" x14ac:dyDescent="0.25">
      <c r="A796" s="187"/>
      <c r="B796" s="351"/>
      <c r="C796" s="328"/>
      <c r="D796" s="101" t="s">
        <v>35</v>
      </c>
      <c r="E796" s="238"/>
      <c r="F796" s="357"/>
      <c r="G796" s="216"/>
      <c r="H796" s="331"/>
      <c r="I796" s="146"/>
      <c r="J796" s="181"/>
      <c r="K796" s="23">
        <v>1</v>
      </c>
      <c r="L796" s="181"/>
      <c r="M796" s="149"/>
      <c r="N796" s="226"/>
      <c r="O796" s="226"/>
      <c r="P796" s="226"/>
      <c r="Q796" s="284"/>
      <c r="R796" s="287"/>
    </row>
    <row r="797" spans="1:18" x14ac:dyDescent="0.25">
      <c r="A797" s="187"/>
      <c r="B797" s="351"/>
      <c r="C797" s="329"/>
      <c r="D797" s="101" t="s">
        <v>36</v>
      </c>
      <c r="E797" s="239"/>
      <c r="F797" s="357"/>
      <c r="G797" s="217"/>
      <c r="H797" s="332"/>
      <c r="I797" s="147"/>
      <c r="J797" s="182"/>
      <c r="K797" s="23">
        <v>1</v>
      </c>
      <c r="L797" s="182"/>
      <c r="M797" s="150"/>
      <c r="N797" s="227"/>
      <c r="O797" s="227"/>
      <c r="P797" s="227"/>
      <c r="Q797" s="285"/>
      <c r="R797" s="288"/>
    </row>
    <row r="798" spans="1:18" ht="20.100000000000001" customHeight="1" x14ac:dyDescent="0.25">
      <c r="A798" s="187"/>
      <c r="B798" s="351"/>
      <c r="C798" s="327" t="s">
        <v>116</v>
      </c>
      <c r="D798" s="101" t="s">
        <v>28</v>
      </c>
      <c r="E798" s="237"/>
      <c r="F798" s="357"/>
      <c r="G798" s="215" t="s">
        <v>427</v>
      </c>
      <c r="H798" s="330" t="s">
        <v>117</v>
      </c>
      <c r="I798" s="145" t="s">
        <v>398</v>
      </c>
      <c r="J798" s="180"/>
      <c r="K798" s="23">
        <v>1</v>
      </c>
      <c r="L798" s="180"/>
      <c r="M798" s="333" t="s">
        <v>119</v>
      </c>
      <c r="N798" s="225"/>
      <c r="O798" s="225"/>
      <c r="P798" s="225"/>
      <c r="Q798" s="283"/>
      <c r="R798" s="286"/>
    </row>
    <row r="799" spans="1:18" x14ac:dyDescent="0.25">
      <c r="A799" s="187"/>
      <c r="B799" s="351"/>
      <c r="C799" s="328"/>
      <c r="D799" s="101" t="s">
        <v>33</v>
      </c>
      <c r="E799" s="238"/>
      <c r="F799" s="357"/>
      <c r="G799" s="216"/>
      <c r="H799" s="331"/>
      <c r="I799" s="146"/>
      <c r="J799" s="181"/>
      <c r="K799" s="23">
        <v>1</v>
      </c>
      <c r="L799" s="181"/>
      <c r="M799" s="334"/>
      <c r="N799" s="226"/>
      <c r="O799" s="226"/>
      <c r="P799" s="226"/>
      <c r="Q799" s="284"/>
      <c r="R799" s="287"/>
    </row>
    <row r="800" spans="1:18" x14ac:dyDescent="0.25">
      <c r="A800" s="187"/>
      <c r="B800" s="351"/>
      <c r="C800" s="328"/>
      <c r="D800" s="101" t="s">
        <v>34</v>
      </c>
      <c r="E800" s="238"/>
      <c r="F800" s="357"/>
      <c r="G800" s="216"/>
      <c r="H800" s="331"/>
      <c r="I800" s="146"/>
      <c r="J800" s="181"/>
      <c r="K800" s="23">
        <v>1</v>
      </c>
      <c r="L800" s="181"/>
      <c r="M800" s="334"/>
      <c r="N800" s="226"/>
      <c r="O800" s="226"/>
      <c r="P800" s="226"/>
      <c r="Q800" s="284"/>
      <c r="R800" s="287"/>
    </row>
    <row r="801" spans="1:18" x14ac:dyDescent="0.25">
      <c r="A801" s="187"/>
      <c r="B801" s="351"/>
      <c r="C801" s="328"/>
      <c r="D801" s="101" t="s">
        <v>35</v>
      </c>
      <c r="E801" s="238"/>
      <c r="F801" s="357"/>
      <c r="G801" s="216"/>
      <c r="H801" s="331"/>
      <c r="I801" s="146"/>
      <c r="J801" s="181"/>
      <c r="K801" s="23">
        <v>1</v>
      </c>
      <c r="L801" s="181"/>
      <c r="M801" s="334"/>
      <c r="N801" s="226"/>
      <c r="O801" s="226"/>
      <c r="P801" s="226"/>
      <c r="Q801" s="284"/>
      <c r="R801" s="287"/>
    </row>
    <row r="802" spans="1:18" x14ac:dyDescent="0.25">
      <c r="A802" s="187"/>
      <c r="B802" s="351"/>
      <c r="C802" s="329"/>
      <c r="D802" s="101" t="s">
        <v>36</v>
      </c>
      <c r="E802" s="239"/>
      <c r="F802" s="357"/>
      <c r="G802" s="217"/>
      <c r="H802" s="332"/>
      <c r="I802" s="147"/>
      <c r="J802" s="182"/>
      <c r="K802" s="23">
        <v>1</v>
      </c>
      <c r="L802" s="182"/>
      <c r="M802" s="335"/>
      <c r="N802" s="227"/>
      <c r="O802" s="227"/>
      <c r="P802" s="227"/>
      <c r="Q802" s="285"/>
      <c r="R802" s="288"/>
    </row>
    <row r="803" spans="1:18" x14ac:dyDescent="0.25">
      <c r="A803" s="187"/>
      <c r="B803" s="351"/>
      <c r="C803" s="327" t="s">
        <v>439</v>
      </c>
      <c r="D803" s="101" t="s">
        <v>28</v>
      </c>
      <c r="E803" s="237"/>
      <c r="F803" s="357"/>
      <c r="G803" s="215" t="s">
        <v>427</v>
      </c>
      <c r="H803" s="330" t="s">
        <v>440</v>
      </c>
      <c r="I803" s="145" t="s">
        <v>398</v>
      </c>
      <c r="J803" s="180"/>
      <c r="K803" s="23">
        <v>1</v>
      </c>
      <c r="L803" s="180"/>
      <c r="M803" s="148" t="s">
        <v>441</v>
      </c>
      <c r="N803" s="225"/>
      <c r="O803" s="225"/>
      <c r="P803" s="225"/>
      <c r="Q803" s="283"/>
      <c r="R803" s="286"/>
    </row>
    <row r="804" spans="1:18" x14ac:dyDescent="0.25">
      <c r="A804" s="187"/>
      <c r="B804" s="351"/>
      <c r="C804" s="328"/>
      <c r="D804" s="101" t="s">
        <v>33</v>
      </c>
      <c r="E804" s="238"/>
      <c r="F804" s="357"/>
      <c r="G804" s="216"/>
      <c r="H804" s="331"/>
      <c r="I804" s="146"/>
      <c r="J804" s="181"/>
      <c r="K804" s="23">
        <v>1</v>
      </c>
      <c r="L804" s="181"/>
      <c r="M804" s="149"/>
      <c r="N804" s="226"/>
      <c r="O804" s="226"/>
      <c r="P804" s="226"/>
      <c r="Q804" s="284"/>
      <c r="R804" s="287"/>
    </row>
    <row r="805" spans="1:18" x14ac:dyDescent="0.25">
      <c r="A805" s="187"/>
      <c r="B805" s="351"/>
      <c r="C805" s="328"/>
      <c r="D805" s="101" t="s">
        <v>34</v>
      </c>
      <c r="E805" s="238"/>
      <c r="F805" s="357"/>
      <c r="G805" s="216"/>
      <c r="H805" s="331"/>
      <c r="I805" s="146"/>
      <c r="J805" s="181"/>
      <c r="K805" s="23">
        <v>1</v>
      </c>
      <c r="L805" s="181"/>
      <c r="M805" s="149"/>
      <c r="N805" s="226"/>
      <c r="O805" s="226"/>
      <c r="P805" s="226"/>
      <c r="Q805" s="284"/>
      <c r="R805" s="287"/>
    </row>
    <row r="806" spans="1:18" x14ac:dyDescent="0.25">
      <c r="A806" s="187"/>
      <c r="B806" s="351"/>
      <c r="C806" s="328"/>
      <c r="D806" s="101" t="s">
        <v>35</v>
      </c>
      <c r="E806" s="238"/>
      <c r="F806" s="357"/>
      <c r="G806" s="216"/>
      <c r="H806" s="331"/>
      <c r="I806" s="146"/>
      <c r="J806" s="181"/>
      <c r="K806" s="23">
        <v>1</v>
      </c>
      <c r="L806" s="181"/>
      <c r="M806" s="149"/>
      <c r="N806" s="226"/>
      <c r="O806" s="226"/>
      <c r="P806" s="226"/>
      <c r="Q806" s="284"/>
      <c r="R806" s="287"/>
    </row>
    <row r="807" spans="1:18" x14ac:dyDescent="0.25">
      <c r="A807" s="187"/>
      <c r="B807" s="351"/>
      <c r="C807" s="329"/>
      <c r="D807" s="101" t="s">
        <v>36</v>
      </c>
      <c r="E807" s="239"/>
      <c r="F807" s="357"/>
      <c r="G807" s="217"/>
      <c r="H807" s="332"/>
      <c r="I807" s="147"/>
      <c r="J807" s="182"/>
      <c r="K807" s="23">
        <v>1</v>
      </c>
      <c r="L807" s="182"/>
      <c r="M807" s="150"/>
      <c r="N807" s="227"/>
      <c r="O807" s="227"/>
      <c r="P807" s="227"/>
      <c r="Q807" s="285"/>
      <c r="R807" s="288"/>
    </row>
    <row r="808" spans="1:18" x14ac:dyDescent="0.25">
      <c r="A808" s="187"/>
      <c r="B808" s="351"/>
      <c r="C808" s="321" t="s">
        <v>442</v>
      </c>
      <c r="D808" s="98" t="s">
        <v>28</v>
      </c>
      <c r="E808" s="195"/>
      <c r="F808" s="357"/>
      <c r="G808" s="157" t="s">
        <v>427</v>
      </c>
      <c r="H808" s="142" t="s">
        <v>443</v>
      </c>
      <c r="I808" s="145" t="s">
        <v>398</v>
      </c>
      <c r="J808" s="183"/>
      <c r="K808" s="21">
        <v>1</v>
      </c>
      <c r="L808" s="183"/>
      <c r="M808" s="170" t="s">
        <v>444</v>
      </c>
      <c r="N808" s="154"/>
      <c r="O808" s="154"/>
      <c r="P808" s="154"/>
      <c r="Q808" s="286"/>
      <c r="R808" s="286"/>
    </row>
    <row r="809" spans="1:18" x14ac:dyDescent="0.25">
      <c r="A809" s="187"/>
      <c r="B809" s="351"/>
      <c r="C809" s="322"/>
      <c r="D809" s="98" t="s">
        <v>33</v>
      </c>
      <c r="E809" s="196"/>
      <c r="F809" s="357"/>
      <c r="G809" s="158"/>
      <c r="H809" s="143"/>
      <c r="I809" s="146"/>
      <c r="J809" s="184"/>
      <c r="K809" s="21">
        <v>1</v>
      </c>
      <c r="L809" s="184"/>
      <c r="M809" s="171"/>
      <c r="N809" s="155"/>
      <c r="O809" s="155"/>
      <c r="P809" s="155"/>
      <c r="Q809" s="287"/>
      <c r="R809" s="287"/>
    </row>
    <row r="810" spans="1:18" x14ac:dyDescent="0.25">
      <c r="A810" s="187"/>
      <c r="B810" s="351"/>
      <c r="C810" s="322"/>
      <c r="D810" s="98" t="s">
        <v>34</v>
      </c>
      <c r="E810" s="196"/>
      <c r="F810" s="357"/>
      <c r="G810" s="158"/>
      <c r="H810" s="143"/>
      <c r="I810" s="146"/>
      <c r="J810" s="184"/>
      <c r="K810" s="21">
        <v>1</v>
      </c>
      <c r="L810" s="184"/>
      <c r="M810" s="171"/>
      <c r="N810" s="155"/>
      <c r="O810" s="155"/>
      <c r="P810" s="155"/>
      <c r="Q810" s="287"/>
      <c r="R810" s="287"/>
    </row>
    <row r="811" spans="1:18" x14ac:dyDescent="0.25">
      <c r="A811" s="187"/>
      <c r="B811" s="351"/>
      <c r="C811" s="322"/>
      <c r="D811" s="98" t="s">
        <v>35</v>
      </c>
      <c r="E811" s="196"/>
      <c r="F811" s="357"/>
      <c r="G811" s="158"/>
      <c r="H811" s="143"/>
      <c r="I811" s="146"/>
      <c r="J811" s="184"/>
      <c r="K811" s="21">
        <v>1</v>
      </c>
      <c r="L811" s="184"/>
      <c r="M811" s="171"/>
      <c r="N811" s="155"/>
      <c r="O811" s="155"/>
      <c r="P811" s="155"/>
      <c r="Q811" s="287"/>
      <c r="R811" s="287"/>
    </row>
    <row r="812" spans="1:18" x14ac:dyDescent="0.25">
      <c r="A812" s="187"/>
      <c r="B812" s="351"/>
      <c r="C812" s="323"/>
      <c r="D812" s="98" t="s">
        <v>36</v>
      </c>
      <c r="E812" s="197"/>
      <c r="F812" s="357"/>
      <c r="G812" s="159"/>
      <c r="H812" s="144"/>
      <c r="I812" s="147"/>
      <c r="J812" s="185"/>
      <c r="K812" s="21">
        <v>1</v>
      </c>
      <c r="L812" s="185"/>
      <c r="M812" s="172"/>
      <c r="N812" s="156"/>
      <c r="O812" s="156"/>
      <c r="P812" s="156"/>
      <c r="Q812" s="288"/>
      <c r="R812" s="288"/>
    </row>
    <row r="813" spans="1:18" x14ac:dyDescent="0.25">
      <c r="A813" s="187"/>
      <c r="B813" s="351"/>
      <c r="C813" s="321" t="s">
        <v>51</v>
      </c>
      <c r="D813" s="98" t="s">
        <v>28</v>
      </c>
      <c r="E813" s="195"/>
      <c r="F813" s="357"/>
      <c r="G813" s="157" t="s">
        <v>310</v>
      </c>
      <c r="H813" s="142" t="s">
        <v>445</v>
      </c>
      <c r="I813" s="145" t="s">
        <v>582</v>
      </c>
      <c r="J813" s="183"/>
      <c r="K813" s="21">
        <v>10</v>
      </c>
      <c r="L813" s="183"/>
      <c r="M813" s="148" t="s">
        <v>312</v>
      </c>
      <c r="N813" s="154"/>
      <c r="O813" s="154"/>
      <c r="P813" s="154"/>
      <c r="Q813" s="286"/>
      <c r="R813" s="286"/>
    </row>
    <row r="814" spans="1:18" x14ac:dyDescent="0.25">
      <c r="A814" s="187"/>
      <c r="B814" s="351"/>
      <c r="C814" s="322"/>
      <c r="D814" s="98" t="s">
        <v>33</v>
      </c>
      <c r="E814" s="196"/>
      <c r="F814" s="357"/>
      <c r="G814" s="158"/>
      <c r="H814" s="143"/>
      <c r="I814" s="146"/>
      <c r="J814" s="184"/>
      <c r="K814" s="21">
        <v>10</v>
      </c>
      <c r="L814" s="184"/>
      <c r="M814" s="149"/>
      <c r="N814" s="155"/>
      <c r="O814" s="155"/>
      <c r="P814" s="155"/>
      <c r="Q814" s="287"/>
      <c r="R814" s="287"/>
    </row>
    <row r="815" spans="1:18" x14ac:dyDescent="0.25">
      <c r="A815" s="187"/>
      <c r="B815" s="351"/>
      <c r="C815" s="322"/>
      <c r="D815" s="98" t="s">
        <v>34</v>
      </c>
      <c r="E815" s="196"/>
      <c r="F815" s="357"/>
      <c r="G815" s="158"/>
      <c r="H815" s="143"/>
      <c r="I815" s="146"/>
      <c r="J815" s="184"/>
      <c r="K815" s="21">
        <v>10</v>
      </c>
      <c r="L815" s="184"/>
      <c r="M815" s="149"/>
      <c r="N815" s="155"/>
      <c r="O815" s="155"/>
      <c r="P815" s="155"/>
      <c r="Q815" s="287"/>
      <c r="R815" s="287"/>
    </row>
    <row r="816" spans="1:18" x14ac:dyDescent="0.25">
      <c r="A816" s="187"/>
      <c r="B816" s="351"/>
      <c r="C816" s="322"/>
      <c r="D816" s="98" t="s">
        <v>35</v>
      </c>
      <c r="E816" s="196"/>
      <c r="F816" s="357"/>
      <c r="G816" s="158"/>
      <c r="H816" s="143"/>
      <c r="I816" s="146"/>
      <c r="J816" s="184"/>
      <c r="K816" s="21">
        <v>10</v>
      </c>
      <c r="L816" s="184"/>
      <c r="M816" s="149"/>
      <c r="N816" s="155"/>
      <c r="O816" s="155"/>
      <c r="P816" s="155"/>
      <c r="Q816" s="287"/>
      <c r="R816" s="287"/>
    </row>
    <row r="817" spans="1:18" x14ac:dyDescent="0.25">
      <c r="A817" s="188"/>
      <c r="B817" s="352"/>
      <c r="C817" s="323"/>
      <c r="D817" s="98" t="s">
        <v>36</v>
      </c>
      <c r="E817" s="197"/>
      <c r="F817" s="358"/>
      <c r="G817" s="159"/>
      <c r="H817" s="144"/>
      <c r="I817" s="147"/>
      <c r="J817" s="185"/>
      <c r="K817" s="21">
        <v>10</v>
      </c>
      <c r="L817" s="185"/>
      <c r="M817" s="150"/>
      <c r="N817" s="156"/>
      <c r="O817" s="156"/>
      <c r="P817" s="156"/>
      <c r="Q817" s="288"/>
      <c r="R817" s="288"/>
    </row>
    <row r="818" spans="1:18" ht="30.6" customHeight="1" x14ac:dyDescent="0.25">
      <c r="A818" s="305" t="s">
        <v>446</v>
      </c>
      <c r="B818" s="317" t="s">
        <v>447</v>
      </c>
      <c r="C818" s="320" t="s">
        <v>448</v>
      </c>
      <c r="D818" s="102" t="s">
        <v>27</v>
      </c>
      <c r="E818" s="33">
        <v>379</v>
      </c>
      <c r="F818" s="33"/>
      <c r="G818" s="33"/>
      <c r="H818" s="33"/>
      <c r="I818" s="34"/>
      <c r="J818" s="34">
        <f>SUM(J819:J823)</f>
        <v>379</v>
      </c>
      <c r="K818" s="34">
        <f t="shared" ref="K818:L818" si="52">SUM(K819:K823)</f>
        <v>150</v>
      </c>
      <c r="L818" s="34">
        <f t="shared" si="52"/>
        <v>30</v>
      </c>
      <c r="M818" s="34"/>
      <c r="N818" s="34"/>
      <c r="O818" s="34"/>
      <c r="P818" s="34"/>
      <c r="Q818" s="34"/>
      <c r="R818" s="34"/>
    </row>
    <row r="819" spans="1:18" ht="43.5" customHeight="1" x14ac:dyDescent="0.25">
      <c r="A819" s="306"/>
      <c r="B819" s="318"/>
      <c r="C819" s="165"/>
      <c r="D819" s="55" t="s">
        <v>28</v>
      </c>
      <c r="E819" s="36">
        <v>90</v>
      </c>
      <c r="F819" s="283"/>
      <c r="G819" s="148" t="s">
        <v>310</v>
      </c>
      <c r="H819" s="148"/>
      <c r="I819" s="148" t="s">
        <v>398</v>
      </c>
      <c r="J819" s="36">
        <v>90</v>
      </c>
      <c r="K819" s="13">
        <f>K824+K829+K834+K839+K844+K849+K854+K859+K864+K869+K874+K879+K884+K889</f>
        <v>29</v>
      </c>
      <c r="L819" s="13">
        <f>L834+L874</f>
        <v>6</v>
      </c>
      <c r="M819" s="170" t="s">
        <v>326</v>
      </c>
      <c r="N819" s="154"/>
      <c r="O819" s="154"/>
      <c r="P819" s="154"/>
      <c r="Q819" s="286"/>
      <c r="R819" s="286"/>
    </row>
    <row r="820" spans="1:18" ht="43.5" customHeight="1" x14ac:dyDescent="0.25">
      <c r="A820" s="306"/>
      <c r="B820" s="318"/>
      <c r="C820" s="165"/>
      <c r="D820" s="55" t="s">
        <v>33</v>
      </c>
      <c r="E820" s="36">
        <v>86</v>
      </c>
      <c r="F820" s="284"/>
      <c r="G820" s="149"/>
      <c r="H820" s="149"/>
      <c r="I820" s="149"/>
      <c r="J820" s="36">
        <v>86</v>
      </c>
      <c r="K820" s="13">
        <f t="shared" ref="K820:K823" si="53">K825+K830+K835+K840+K845+K850+K855+K860+K865+K870+K875+K880+K885+K890</f>
        <v>30</v>
      </c>
      <c r="L820" s="13">
        <f t="shared" ref="L820:L823" si="54">L835+L875</f>
        <v>6</v>
      </c>
      <c r="M820" s="171"/>
      <c r="N820" s="155"/>
      <c r="O820" s="155"/>
      <c r="P820" s="155"/>
      <c r="Q820" s="287"/>
      <c r="R820" s="287"/>
    </row>
    <row r="821" spans="1:18" ht="43.5" customHeight="1" x14ac:dyDescent="0.25">
      <c r="A821" s="306"/>
      <c r="B821" s="318"/>
      <c r="C821" s="165"/>
      <c r="D821" s="55" t="s">
        <v>34</v>
      </c>
      <c r="E821" s="36">
        <v>76</v>
      </c>
      <c r="F821" s="284"/>
      <c r="G821" s="149"/>
      <c r="H821" s="149"/>
      <c r="I821" s="149"/>
      <c r="J821" s="36">
        <v>76</v>
      </c>
      <c r="K821" s="13">
        <f t="shared" si="53"/>
        <v>31</v>
      </c>
      <c r="L821" s="13">
        <f t="shared" si="54"/>
        <v>6</v>
      </c>
      <c r="M821" s="171"/>
      <c r="N821" s="155"/>
      <c r="O821" s="155"/>
      <c r="P821" s="155"/>
      <c r="Q821" s="287"/>
      <c r="R821" s="287"/>
    </row>
    <row r="822" spans="1:18" ht="43.5" customHeight="1" x14ac:dyDescent="0.25">
      <c r="A822" s="306"/>
      <c r="B822" s="318"/>
      <c r="C822" s="165"/>
      <c r="D822" s="55" t="s">
        <v>35</v>
      </c>
      <c r="E822" s="36">
        <v>63</v>
      </c>
      <c r="F822" s="284"/>
      <c r="G822" s="149"/>
      <c r="H822" s="149"/>
      <c r="I822" s="149"/>
      <c r="J822" s="36">
        <v>63</v>
      </c>
      <c r="K822" s="13">
        <f t="shared" si="53"/>
        <v>31</v>
      </c>
      <c r="L822" s="13">
        <f t="shared" si="54"/>
        <v>6</v>
      </c>
      <c r="M822" s="171"/>
      <c r="N822" s="155"/>
      <c r="O822" s="155"/>
      <c r="P822" s="155"/>
      <c r="Q822" s="287"/>
      <c r="R822" s="287"/>
    </row>
    <row r="823" spans="1:18" ht="43.5" customHeight="1" x14ac:dyDescent="0.25">
      <c r="A823" s="306"/>
      <c r="B823" s="318"/>
      <c r="C823" s="166"/>
      <c r="D823" s="55" t="s">
        <v>36</v>
      </c>
      <c r="E823" s="36">
        <v>64</v>
      </c>
      <c r="F823" s="284"/>
      <c r="G823" s="150"/>
      <c r="H823" s="150"/>
      <c r="I823" s="150"/>
      <c r="J823" s="36">
        <v>64</v>
      </c>
      <c r="K823" s="13">
        <f t="shared" si="53"/>
        <v>29</v>
      </c>
      <c r="L823" s="13">
        <f t="shared" si="54"/>
        <v>6</v>
      </c>
      <c r="M823" s="172"/>
      <c r="N823" s="156"/>
      <c r="O823" s="156"/>
      <c r="P823" s="156"/>
      <c r="Q823" s="288"/>
      <c r="R823" s="288"/>
    </row>
    <row r="824" spans="1:18" x14ac:dyDescent="0.25">
      <c r="A824" s="306"/>
      <c r="B824" s="318"/>
      <c r="C824" s="151" t="s">
        <v>449</v>
      </c>
      <c r="D824" s="93" t="s">
        <v>28</v>
      </c>
      <c r="E824" s="23">
        <v>90</v>
      </c>
      <c r="F824" s="284"/>
      <c r="G824" s="170" t="s">
        <v>427</v>
      </c>
      <c r="H824" s="192" t="s">
        <v>450</v>
      </c>
      <c r="I824" s="148" t="s">
        <v>398</v>
      </c>
      <c r="J824" s="183"/>
      <c r="K824" s="21">
        <v>2</v>
      </c>
      <c r="L824" s="183"/>
      <c r="M824" s="170"/>
      <c r="N824" s="154"/>
      <c r="O824" s="154"/>
      <c r="P824" s="154"/>
      <c r="Q824" s="286"/>
      <c r="R824" s="286"/>
    </row>
    <row r="825" spans="1:18" x14ac:dyDescent="0.25">
      <c r="A825" s="306"/>
      <c r="B825" s="318"/>
      <c r="C825" s="152"/>
      <c r="D825" s="93" t="s">
        <v>33</v>
      </c>
      <c r="E825" s="23">
        <v>86</v>
      </c>
      <c r="F825" s="284"/>
      <c r="G825" s="171"/>
      <c r="H825" s="193"/>
      <c r="I825" s="149"/>
      <c r="J825" s="184"/>
      <c r="K825" s="21">
        <v>2</v>
      </c>
      <c r="L825" s="184"/>
      <c r="M825" s="171"/>
      <c r="N825" s="155"/>
      <c r="O825" s="155"/>
      <c r="P825" s="155"/>
      <c r="Q825" s="287"/>
      <c r="R825" s="287"/>
    </row>
    <row r="826" spans="1:18" x14ac:dyDescent="0.25">
      <c r="A826" s="306"/>
      <c r="B826" s="318"/>
      <c r="C826" s="152"/>
      <c r="D826" s="93" t="s">
        <v>34</v>
      </c>
      <c r="E826" s="23">
        <v>76</v>
      </c>
      <c r="F826" s="284"/>
      <c r="G826" s="171"/>
      <c r="H826" s="193"/>
      <c r="I826" s="149"/>
      <c r="J826" s="184"/>
      <c r="K826" s="21">
        <v>2</v>
      </c>
      <c r="L826" s="184"/>
      <c r="M826" s="171"/>
      <c r="N826" s="155"/>
      <c r="O826" s="155"/>
      <c r="P826" s="155"/>
      <c r="Q826" s="287"/>
      <c r="R826" s="287"/>
    </row>
    <row r="827" spans="1:18" x14ac:dyDescent="0.25">
      <c r="A827" s="306"/>
      <c r="B827" s="318"/>
      <c r="C827" s="152"/>
      <c r="D827" s="93" t="s">
        <v>35</v>
      </c>
      <c r="E827" s="23">
        <v>63</v>
      </c>
      <c r="F827" s="284"/>
      <c r="G827" s="171"/>
      <c r="H827" s="193"/>
      <c r="I827" s="149"/>
      <c r="J827" s="184"/>
      <c r="K827" s="21">
        <v>2</v>
      </c>
      <c r="L827" s="184"/>
      <c r="M827" s="171"/>
      <c r="N827" s="155"/>
      <c r="O827" s="155"/>
      <c r="P827" s="155"/>
      <c r="Q827" s="287"/>
      <c r="R827" s="287"/>
    </row>
    <row r="828" spans="1:18" x14ac:dyDescent="0.25">
      <c r="A828" s="306"/>
      <c r="B828" s="318"/>
      <c r="C828" s="153"/>
      <c r="D828" s="93" t="s">
        <v>36</v>
      </c>
      <c r="E828" s="23">
        <v>64</v>
      </c>
      <c r="F828" s="284"/>
      <c r="G828" s="172"/>
      <c r="H828" s="194"/>
      <c r="I828" s="150"/>
      <c r="J828" s="185"/>
      <c r="K828" s="21">
        <v>2</v>
      </c>
      <c r="L828" s="185"/>
      <c r="M828" s="172"/>
      <c r="N828" s="156"/>
      <c r="O828" s="156"/>
      <c r="P828" s="156"/>
      <c r="Q828" s="288"/>
      <c r="R828" s="288"/>
    </row>
    <row r="829" spans="1:18" x14ac:dyDescent="0.25">
      <c r="A829" s="306"/>
      <c r="B829" s="318"/>
      <c r="C829" s="151" t="s">
        <v>399</v>
      </c>
      <c r="D829" s="93" t="s">
        <v>28</v>
      </c>
      <c r="E829" s="23">
        <v>90</v>
      </c>
      <c r="F829" s="284"/>
      <c r="G829" s="170" t="s">
        <v>427</v>
      </c>
      <c r="H829" s="234" t="s">
        <v>451</v>
      </c>
      <c r="I829" s="148" t="s">
        <v>398</v>
      </c>
      <c r="J829" s="183"/>
      <c r="K829" s="21">
        <v>1</v>
      </c>
      <c r="L829" s="183"/>
      <c r="M829" s="183"/>
      <c r="N829" s="154"/>
      <c r="O829" s="154"/>
      <c r="P829" s="154"/>
      <c r="Q829" s="286"/>
      <c r="R829" s="286"/>
    </row>
    <row r="830" spans="1:18" x14ac:dyDescent="0.25">
      <c r="A830" s="306"/>
      <c r="B830" s="318"/>
      <c r="C830" s="152"/>
      <c r="D830" s="93" t="s">
        <v>33</v>
      </c>
      <c r="E830" s="23">
        <v>86</v>
      </c>
      <c r="F830" s="284"/>
      <c r="G830" s="171"/>
      <c r="H830" s="235"/>
      <c r="I830" s="149"/>
      <c r="J830" s="184"/>
      <c r="K830" s="21">
        <v>1</v>
      </c>
      <c r="L830" s="184"/>
      <c r="M830" s="184"/>
      <c r="N830" s="155"/>
      <c r="O830" s="155"/>
      <c r="P830" s="155"/>
      <c r="Q830" s="287"/>
      <c r="R830" s="287"/>
    </row>
    <row r="831" spans="1:18" x14ac:dyDescent="0.25">
      <c r="A831" s="306"/>
      <c r="B831" s="318"/>
      <c r="C831" s="152"/>
      <c r="D831" s="93" t="s">
        <v>34</v>
      </c>
      <c r="E831" s="23">
        <v>76</v>
      </c>
      <c r="F831" s="284"/>
      <c r="G831" s="171"/>
      <c r="H831" s="235"/>
      <c r="I831" s="149"/>
      <c r="J831" s="184"/>
      <c r="K831" s="21">
        <v>1</v>
      </c>
      <c r="L831" s="184"/>
      <c r="M831" s="184"/>
      <c r="N831" s="155"/>
      <c r="O831" s="155"/>
      <c r="P831" s="155"/>
      <c r="Q831" s="287"/>
      <c r="R831" s="287"/>
    </row>
    <row r="832" spans="1:18" x14ac:dyDescent="0.25">
      <c r="A832" s="306"/>
      <c r="B832" s="318"/>
      <c r="C832" s="152"/>
      <c r="D832" s="93" t="s">
        <v>35</v>
      </c>
      <c r="E832" s="23">
        <v>63</v>
      </c>
      <c r="F832" s="284"/>
      <c r="G832" s="171"/>
      <c r="H832" s="235"/>
      <c r="I832" s="149"/>
      <c r="J832" s="184"/>
      <c r="K832" s="21">
        <v>1</v>
      </c>
      <c r="L832" s="184"/>
      <c r="M832" s="184"/>
      <c r="N832" s="155"/>
      <c r="O832" s="155"/>
      <c r="P832" s="155"/>
      <c r="Q832" s="287"/>
      <c r="R832" s="287"/>
    </row>
    <row r="833" spans="1:18" x14ac:dyDescent="0.25">
      <c r="A833" s="306"/>
      <c r="B833" s="318"/>
      <c r="C833" s="153"/>
      <c r="D833" s="93" t="s">
        <v>36</v>
      </c>
      <c r="E833" s="23">
        <v>64</v>
      </c>
      <c r="F833" s="284"/>
      <c r="G833" s="172"/>
      <c r="H833" s="236"/>
      <c r="I833" s="150"/>
      <c r="J833" s="185"/>
      <c r="K833" s="21">
        <v>1</v>
      </c>
      <c r="L833" s="185"/>
      <c r="M833" s="185"/>
      <c r="N833" s="156"/>
      <c r="O833" s="156"/>
      <c r="P833" s="156"/>
      <c r="Q833" s="288"/>
      <c r="R833" s="288"/>
    </row>
    <row r="834" spans="1:18" ht="21.75" customHeight="1" x14ac:dyDescent="0.25">
      <c r="A834" s="306"/>
      <c r="B834" s="318"/>
      <c r="C834" s="151" t="s">
        <v>105</v>
      </c>
      <c r="D834" s="93" t="s">
        <v>28</v>
      </c>
      <c r="E834" s="23">
        <v>90</v>
      </c>
      <c r="F834" s="284"/>
      <c r="G834" s="170" t="s">
        <v>310</v>
      </c>
      <c r="H834" s="183" t="s">
        <v>432</v>
      </c>
      <c r="I834" s="148" t="s">
        <v>398</v>
      </c>
      <c r="J834" s="183"/>
      <c r="K834" s="21">
        <v>5</v>
      </c>
      <c r="L834" s="21">
        <v>5</v>
      </c>
      <c r="M834" s="170" t="s">
        <v>452</v>
      </c>
      <c r="N834" s="154"/>
      <c r="O834" s="154"/>
      <c r="P834" s="154"/>
      <c r="Q834" s="286"/>
      <c r="R834" s="286"/>
    </row>
    <row r="835" spans="1:18" ht="21.75" customHeight="1" x14ac:dyDescent="0.25">
      <c r="A835" s="306"/>
      <c r="B835" s="318"/>
      <c r="C835" s="152"/>
      <c r="D835" s="93" t="s">
        <v>33</v>
      </c>
      <c r="E835" s="23">
        <v>86</v>
      </c>
      <c r="F835" s="284"/>
      <c r="G835" s="171"/>
      <c r="H835" s="184"/>
      <c r="I835" s="149"/>
      <c r="J835" s="184"/>
      <c r="K835" s="21">
        <v>5</v>
      </c>
      <c r="L835" s="21">
        <v>5</v>
      </c>
      <c r="M835" s="171"/>
      <c r="N835" s="155"/>
      <c r="O835" s="155"/>
      <c r="P835" s="155"/>
      <c r="Q835" s="287"/>
      <c r="R835" s="287"/>
    </row>
    <row r="836" spans="1:18" ht="21.75" customHeight="1" x14ac:dyDescent="0.25">
      <c r="A836" s="306"/>
      <c r="B836" s="318"/>
      <c r="C836" s="152"/>
      <c r="D836" s="93" t="s">
        <v>34</v>
      </c>
      <c r="E836" s="23">
        <v>76</v>
      </c>
      <c r="F836" s="284"/>
      <c r="G836" s="171"/>
      <c r="H836" s="184"/>
      <c r="I836" s="149"/>
      <c r="J836" s="184"/>
      <c r="K836" s="21">
        <v>5</v>
      </c>
      <c r="L836" s="21">
        <v>5</v>
      </c>
      <c r="M836" s="171"/>
      <c r="N836" s="155"/>
      <c r="O836" s="155"/>
      <c r="P836" s="155"/>
      <c r="Q836" s="287"/>
      <c r="R836" s="287"/>
    </row>
    <row r="837" spans="1:18" ht="21.75" customHeight="1" x14ac:dyDescent="0.25">
      <c r="A837" s="306"/>
      <c r="B837" s="318"/>
      <c r="C837" s="152"/>
      <c r="D837" s="93" t="s">
        <v>35</v>
      </c>
      <c r="E837" s="23">
        <v>63</v>
      </c>
      <c r="F837" s="284"/>
      <c r="G837" s="171"/>
      <c r="H837" s="184"/>
      <c r="I837" s="149"/>
      <c r="J837" s="184"/>
      <c r="K837" s="21">
        <v>5</v>
      </c>
      <c r="L837" s="21">
        <v>5</v>
      </c>
      <c r="M837" s="171"/>
      <c r="N837" s="155"/>
      <c r="O837" s="155"/>
      <c r="P837" s="155"/>
      <c r="Q837" s="287"/>
      <c r="R837" s="287"/>
    </row>
    <row r="838" spans="1:18" ht="21.75" customHeight="1" x14ac:dyDescent="0.25">
      <c r="A838" s="306"/>
      <c r="B838" s="318"/>
      <c r="C838" s="153"/>
      <c r="D838" s="93" t="s">
        <v>36</v>
      </c>
      <c r="E838" s="23">
        <v>64</v>
      </c>
      <c r="F838" s="284"/>
      <c r="G838" s="172"/>
      <c r="H838" s="185"/>
      <c r="I838" s="150"/>
      <c r="J838" s="185"/>
      <c r="K838" s="21">
        <v>5</v>
      </c>
      <c r="L838" s="21">
        <v>5</v>
      </c>
      <c r="M838" s="172"/>
      <c r="N838" s="156"/>
      <c r="O838" s="156"/>
      <c r="P838" s="156"/>
      <c r="Q838" s="288"/>
      <c r="R838" s="288"/>
    </row>
    <row r="839" spans="1:18" x14ac:dyDescent="0.25">
      <c r="A839" s="306"/>
      <c r="B839" s="318"/>
      <c r="C839" s="151" t="s">
        <v>453</v>
      </c>
      <c r="D839" s="93" t="s">
        <v>28</v>
      </c>
      <c r="E839" s="23">
        <v>90</v>
      </c>
      <c r="F839" s="284"/>
      <c r="G839" s="170" t="s">
        <v>427</v>
      </c>
      <c r="H839" s="192" t="s">
        <v>454</v>
      </c>
      <c r="I839" s="148" t="s">
        <v>398</v>
      </c>
      <c r="J839" s="183"/>
      <c r="K839" s="21">
        <v>0</v>
      </c>
      <c r="L839" s="183"/>
      <c r="M839" s="183"/>
      <c r="N839" s="154"/>
      <c r="O839" s="154"/>
      <c r="P839" s="154"/>
      <c r="Q839" s="286"/>
      <c r="R839" s="286"/>
    </row>
    <row r="840" spans="1:18" x14ac:dyDescent="0.25">
      <c r="A840" s="306"/>
      <c r="B840" s="318"/>
      <c r="C840" s="152"/>
      <c r="D840" s="93" t="s">
        <v>33</v>
      </c>
      <c r="E840" s="23">
        <v>86</v>
      </c>
      <c r="F840" s="284"/>
      <c r="G840" s="171"/>
      <c r="H840" s="193"/>
      <c r="I840" s="149"/>
      <c r="J840" s="184"/>
      <c r="K840" s="21">
        <v>1</v>
      </c>
      <c r="L840" s="184"/>
      <c r="M840" s="184"/>
      <c r="N840" s="155"/>
      <c r="O840" s="155"/>
      <c r="P840" s="155"/>
      <c r="Q840" s="287"/>
      <c r="R840" s="287"/>
    </row>
    <row r="841" spans="1:18" x14ac:dyDescent="0.25">
      <c r="A841" s="306"/>
      <c r="B841" s="318"/>
      <c r="C841" s="152"/>
      <c r="D841" s="93" t="s">
        <v>34</v>
      </c>
      <c r="E841" s="23">
        <v>76</v>
      </c>
      <c r="F841" s="284"/>
      <c r="G841" s="171"/>
      <c r="H841" s="193"/>
      <c r="I841" s="149"/>
      <c r="J841" s="184"/>
      <c r="K841" s="21">
        <v>1</v>
      </c>
      <c r="L841" s="184"/>
      <c r="M841" s="184"/>
      <c r="N841" s="155"/>
      <c r="O841" s="155"/>
      <c r="P841" s="155"/>
      <c r="Q841" s="287"/>
      <c r="R841" s="287"/>
    </row>
    <row r="842" spans="1:18" x14ac:dyDescent="0.25">
      <c r="A842" s="306"/>
      <c r="B842" s="318"/>
      <c r="C842" s="152"/>
      <c r="D842" s="93" t="s">
        <v>35</v>
      </c>
      <c r="E842" s="23">
        <v>63</v>
      </c>
      <c r="F842" s="284"/>
      <c r="G842" s="171"/>
      <c r="H842" s="193"/>
      <c r="I842" s="149"/>
      <c r="J842" s="184"/>
      <c r="K842" s="21">
        <v>1</v>
      </c>
      <c r="L842" s="184"/>
      <c r="M842" s="184"/>
      <c r="N842" s="155"/>
      <c r="O842" s="155"/>
      <c r="P842" s="155"/>
      <c r="Q842" s="287"/>
      <c r="R842" s="287"/>
    </row>
    <row r="843" spans="1:18" x14ac:dyDescent="0.25">
      <c r="A843" s="306"/>
      <c r="B843" s="318"/>
      <c r="C843" s="153"/>
      <c r="D843" s="93" t="s">
        <v>36</v>
      </c>
      <c r="E843" s="23">
        <v>64</v>
      </c>
      <c r="F843" s="284"/>
      <c r="G843" s="172"/>
      <c r="H843" s="194"/>
      <c r="I843" s="150"/>
      <c r="J843" s="185"/>
      <c r="K843" s="21">
        <v>0</v>
      </c>
      <c r="L843" s="185"/>
      <c r="M843" s="185"/>
      <c r="N843" s="156"/>
      <c r="O843" s="156"/>
      <c r="P843" s="156"/>
      <c r="Q843" s="288"/>
      <c r="R843" s="288"/>
    </row>
    <row r="844" spans="1:18" x14ac:dyDescent="0.25">
      <c r="A844" s="306"/>
      <c r="B844" s="318"/>
      <c r="C844" s="151" t="s">
        <v>435</v>
      </c>
      <c r="D844" s="93" t="s">
        <v>28</v>
      </c>
      <c r="E844" s="23">
        <v>90</v>
      </c>
      <c r="F844" s="284"/>
      <c r="G844" s="170" t="s">
        <v>427</v>
      </c>
      <c r="H844" s="234" t="s">
        <v>455</v>
      </c>
      <c r="I844" s="148" t="s">
        <v>398</v>
      </c>
      <c r="J844" s="183"/>
      <c r="K844" s="21">
        <v>0</v>
      </c>
      <c r="L844" s="183"/>
      <c r="M844" s="183"/>
      <c r="N844" s="154"/>
      <c r="O844" s="154"/>
      <c r="P844" s="154"/>
      <c r="Q844" s="286"/>
      <c r="R844" s="286"/>
    </row>
    <row r="845" spans="1:18" x14ac:dyDescent="0.25">
      <c r="A845" s="306"/>
      <c r="B845" s="318"/>
      <c r="C845" s="152"/>
      <c r="D845" s="93" t="s">
        <v>33</v>
      </c>
      <c r="E845" s="23">
        <v>86</v>
      </c>
      <c r="F845" s="284"/>
      <c r="G845" s="171"/>
      <c r="H845" s="235"/>
      <c r="I845" s="149"/>
      <c r="J845" s="184"/>
      <c r="K845" s="21">
        <v>0</v>
      </c>
      <c r="L845" s="184"/>
      <c r="M845" s="184"/>
      <c r="N845" s="155"/>
      <c r="O845" s="155"/>
      <c r="P845" s="155"/>
      <c r="Q845" s="287"/>
      <c r="R845" s="287"/>
    </row>
    <row r="846" spans="1:18" x14ac:dyDescent="0.25">
      <c r="A846" s="306"/>
      <c r="B846" s="318"/>
      <c r="C846" s="152"/>
      <c r="D846" s="93" t="s">
        <v>34</v>
      </c>
      <c r="E846" s="23">
        <v>76</v>
      </c>
      <c r="F846" s="284"/>
      <c r="G846" s="171"/>
      <c r="H846" s="235"/>
      <c r="I846" s="149"/>
      <c r="J846" s="184"/>
      <c r="K846" s="21">
        <v>1</v>
      </c>
      <c r="L846" s="184"/>
      <c r="M846" s="184"/>
      <c r="N846" s="155"/>
      <c r="O846" s="155"/>
      <c r="P846" s="155"/>
      <c r="Q846" s="287"/>
      <c r="R846" s="287"/>
    </row>
    <row r="847" spans="1:18" x14ac:dyDescent="0.25">
      <c r="A847" s="306"/>
      <c r="B847" s="318"/>
      <c r="C847" s="152"/>
      <c r="D847" s="93" t="s">
        <v>35</v>
      </c>
      <c r="E847" s="23">
        <v>63</v>
      </c>
      <c r="F847" s="284"/>
      <c r="G847" s="171"/>
      <c r="H847" s="235"/>
      <c r="I847" s="149"/>
      <c r="J847" s="184"/>
      <c r="K847" s="21">
        <v>1</v>
      </c>
      <c r="L847" s="184"/>
      <c r="M847" s="184"/>
      <c r="N847" s="155"/>
      <c r="O847" s="155"/>
      <c r="P847" s="155"/>
      <c r="Q847" s="287"/>
      <c r="R847" s="287"/>
    </row>
    <row r="848" spans="1:18" x14ac:dyDescent="0.25">
      <c r="A848" s="306"/>
      <c r="B848" s="318"/>
      <c r="C848" s="153"/>
      <c r="D848" s="93" t="s">
        <v>36</v>
      </c>
      <c r="E848" s="23">
        <v>64</v>
      </c>
      <c r="F848" s="284"/>
      <c r="G848" s="172"/>
      <c r="H848" s="236"/>
      <c r="I848" s="150"/>
      <c r="J848" s="185"/>
      <c r="K848" s="21">
        <v>0</v>
      </c>
      <c r="L848" s="185"/>
      <c r="M848" s="185"/>
      <c r="N848" s="156"/>
      <c r="O848" s="156"/>
      <c r="P848" s="156"/>
      <c r="Q848" s="288"/>
      <c r="R848" s="288"/>
    </row>
    <row r="849" spans="1:18" x14ac:dyDescent="0.25">
      <c r="A849" s="306"/>
      <c r="B849" s="318"/>
      <c r="C849" s="151" t="s">
        <v>456</v>
      </c>
      <c r="D849" s="93" t="s">
        <v>28</v>
      </c>
      <c r="E849" s="23">
        <v>90</v>
      </c>
      <c r="F849" s="284"/>
      <c r="G849" s="170" t="s">
        <v>427</v>
      </c>
      <c r="H849" s="234" t="s">
        <v>457</v>
      </c>
      <c r="I849" s="148" t="s">
        <v>398</v>
      </c>
      <c r="J849" s="183"/>
      <c r="K849" s="21">
        <v>1</v>
      </c>
      <c r="L849" s="183"/>
      <c r="M849" s="183"/>
      <c r="N849" s="154"/>
      <c r="O849" s="154"/>
      <c r="P849" s="154"/>
      <c r="Q849" s="286"/>
      <c r="R849" s="286"/>
    </row>
    <row r="850" spans="1:18" x14ac:dyDescent="0.25">
      <c r="A850" s="306"/>
      <c r="B850" s="318"/>
      <c r="C850" s="152"/>
      <c r="D850" s="93" t="s">
        <v>33</v>
      </c>
      <c r="E850" s="23">
        <v>86</v>
      </c>
      <c r="F850" s="284"/>
      <c r="G850" s="171"/>
      <c r="H850" s="235"/>
      <c r="I850" s="149"/>
      <c r="J850" s="184"/>
      <c r="K850" s="21">
        <v>1</v>
      </c>
      <c r="L850" s="184"/>
      <c r="M850" s="184"/>
      <c r="N850" s="155"/>
      <c r="O850" s="155"/>
      <c r="P850" s="155"/>
      <c r="Q850" s="287"/>
      <c r="R850" s="287"/>
    </row>
    <row r="851" spans="1:18" x14ac:dyDescent="0.25">
      <c r="A851" s="306"/>
      <c r="B851" s="318"/>
      <c r="C851" s="152"/>
      <c r="D851" s="93" t="s">
        <v>34</v>
      </c>
      <c r="E851" s="23">
        <v>76</v>
      </c>
      <c r="F851" s="284"/>
      <c r="G851" s="171"/>
      <c r="H851" s="235"/>
      <c r="I851" s="149"/>
      <c r="J851" s="184"/>
      <c r="K851" s="21">
        <v>1</v>
      </c>
      <c r="L851" s="184"/>
      <c r="M851" s="184"/>
      <c r="N851" s="155"/>
      <c r="O851" s="155"/>
      <c r="P851" s="155"/>
      <c r="Q851" s="287"/>
      <c r="R851" s="287"/>
    </row>
    <row r="852" spans="1:18" x14ac:dyDescent="0.25">
      <c r="A852" s="306"/>
      <c r="B852" s="318"/>
      <c r="C852" s="152"/>
      <c r="D852" s="93" t="s">
        <v>35</v>
      </c>
      <c r="E852" s="23">
        <v>63</v>
      </c>
      <c r="F852" s="284"/>
      <c r="G852" s="171"/>
      <c r="H852" s="235"/>
      <c r="I852" s="149"/>
      <c r="J852" s="184"/>
      <c r="K852" s="21">
        <v>1</v>
      </c>
      <c r="L852" s="184"/>
      <c r="M852" s="184"/>
      <c r="N852" s="155"/>
      <c r="O852" s="155"/>
      <c r="P852" s="155"/>
      <c r="Q852" s="287"/>
      <c r="R852" s="287"/>
    </row>
    <row r="853" spans="1:18" x14ac:dyDescent="0.25">
      <c r="A853" s="306"/>
      <c r="B853" s="318"/>
      <c r="C853" s="153"/>
      <c r="D853" s="93" t="s">
        <v>36</v>
      </c>
      <c r="E853" s="23">
        <v>64</v>
      </c>
      <c r="F853" s="284"/>
      <c r="G853" s="172"/>
      <c r="H853" s="236"/>
      <c r="I853" s="150"/>
      <c r="J853" s="185"/>
      <c r="K853" s="21">
        <v>1</v>
      </c>
      <c r="L853" s="185"/>
      <c r="M853" s="185"/>
      <c r="N853" s="156"/>
      <c r="O853" s="156"/>
      <c r="P853" s="156"/>
      <c r="Q853" s="288"/>
      <c r="R853" s="288"/>
    </row>
    <row r="854" spans="1:18" x14ac:dyDescent="0.25">
      <c r="A854" s="306"/>
      <c r="B854" s="318"/>
      <c r="C854" s="311" t="s">
        <v>402</v>
      </c>
      <c r="D854" s="37" t="s">
        <v>28</v>
      </c>
      <c r="E854" s="23">
        <v>90</v>
      </c>
      <c r="F854" s="284"/>
      <c r="G854" s="148" t="s">
        <v>427</v>
      </c>
      <c r="H854" s="295" t="s">
        <v>458</v>
      </c>
      <c r="I854" s="148" t="s">
        <v>398</v>
      </c>
      <c r="J854" s="180"/>
      <c r="K854" s="23">
        <v>1</v>
      </c>
      <c r="L854" s="180"/>
      <c r="M854" s="148" t="s">
        <v>438</v>
      </c>
      <c r="N854" s="225"/>
      <c r="O854" s="154"/>
      <c r="P854" s="154"/>
      <c r="Q854" s="286"/>
      <c r="R854" s="286"/>
    </row>
    <row r="855" spans="1:18" x14ac:dyDescent="0.25">
      <c r="A855" s="306"/>
      <c r="B855" s="318"/>
      <c r="C855" s="312"/>
      <c r="D855" s="37" t="s">
        <v>33</v>
      </c>
      <c r="E855" s="23">
        <v>86</v>
      </c>
      <c r="F855" s="284"/>
      <c r="G855" s="149"/>
      <c r="H855" s="296"/>
      <c r="I855" s="149"/>
      <c r="J855" s="181"/>
      <c r="K855" s="23">
        <v>1</v>
      </c>
      <c r="L855" s="181"/>
      <c r="M855" s="149"/>
      <c r="N855" s="226"/>
      <c r="O855" s="155"/>
      <c r="P855" s="155"/>
      <c r="Q855" s="287"/>
      <c r="R855" s="287"/>
    </row>
    <row r="856" spans="1:18" x14ac:dyDescent="0.25">
      <c r="A856" s="306"/>
      <c r="B856" s="318"/>
      <c r="C856" s="312"/>
      <c r="D856" s="37" t="s">
        <v>34</v>
      </c>
      <c r="E856" s="23">
        <v>76</v>
      </c>
      <c r="F856" s="284"/>
      <c r="G856" s="149"/>
      <c r="H856" s="296"/>
      <c r="I856" s="149"/>
      <c r="J856" s="181"/>
      <c r="K856" s="23">
        <v>1</v>
      </c>
      <c r="L856" s="181"/>
      <c r="M856" s="149"/>
      <c r="N856" s="226"/>
      <c r="O856" s="155"/>
      <c r="P856" s="155"/>
      <c r="Q856" s="287"/>
      <c r="R856" s="287"/>
    </row>
    <row r="857" spans="1:18" x14ac:dyDescent="0.25">
      <c r="A857" s="306"/>
      <c r="B857" s="318"/>
      <c r="C857" s="312"/>
      <c r="D857" s="37" t="s">
        <v>35</v>
      </c>
      <c r="E857" s="23">
        <v>63</v>
      </c>
      <c r="F857" s="284"/>
      <c r="G857" s="149"/>
      <c r="H857" s="296"/>
      <c r="I857" s="149"/>
      <c r="J857" s="181"/>
      <c r="K857" s="23">
        <v>1</v>
      </c>
      <c r="L857" s="181"/>
      <c r="M857" s="149"/>
      <c r="N857" s="226"/>
      <c r="O857" s="155"/>
      <c r="P857" s="155"/>
      <c r="Q857" s="287"/>
      <c r="R857" s="287"/>
    </row>
    <row r="858" spans="1:18" x14ac:dyDescent="0.25">
      <c r="A858" s="306"/>
      <c r="B858" s="318"/>
      <c r="C858" s="313"/>
      <c r="D858" s="37" t="s">
        <v>36</v>
      </c>
      <c r="E858" s="23">
        <v>64</v>
      </c>
      <c r="F858" s="284"/>
      <c r="G858" s="150"/>
      <c r="H858" s="297"/>
      <c r="I858" s="150"/>
      <c r="J858" s="182"/>
      <c r="K858" s="23">
        <v>1</v>
      </c>
      <c r="L858" s="182"/>
      <c r="M858" s="150"/>
      <c r="N858" s="227"/>
      <c r="O858" s="156"/>
      <c r="P858" s="156"/>
      <c r="Q858" s="288"/>
      <c r="R858" s="288"/>
    </row>
    <row r="859" spans="1:18" x14ac:dyDescent="0.25">
      <c r="A859" s="306"/>
      <c r="B859" s="318"/>
      <c r="C859" s="314" t="s">
        <v>459</v>
      </c>
      <c r="D859" s="37" t="s">
        <v>28</v>
      </c>
      <c r="E859" s="23">
        <v>90</v>
      </c>
      <c r="F859" s="284"/>
      <c r="G859" s="148" t="s">
        <v>427</v>
      </c>
      <c r="H859" s="295" t="s">
        <v>460</v>
      </c>
      <c r="I859" s="148" t="s">
        <v>398</v>
      </c>
      <c r="J859" s="180"/>
      <c r="K859" s="23">
        <v>1</v>
      </c>
      <c r="L859" s="180"/>
      <c r="M859" s="180"/>
      <c r="N859" s="225"/>
      <c r="O859" s="154"/>
      <c r="P859" s="154"/>
      <c r="Q859" s="286"/>
      <c r="R859" s="286"/>
    </row>
    <row r="860" spans="1:18" x14ac:dyDescent="0.25">
      <c r="A860" s="306"/>
      <c r="B860" s="318"/>
      <c r="C860" s="315"/>
      <c r="D860" s="37" t="s">
        <v>33</v>
      </c>
      <c r="E860" s="23">
        <v>86</v>
      </c>
      <c r="F860" s="284"/>
      <c r="G860" s="149"/>
      <c r="H860" s="296"/>
      <c r="I860" s="149"/>
      <c r="J860" s="181"/>
      <c r="K860" s="23">
        <v>1</v>
      </c>
      <c r="L860" s="181"/>
      <c r="M860" s="181"/>
      <c r="N860" s="226"/>
      <c r="O860" s="155"/>
      <c r="P860" s="155"/>
      <c r="Q860" s="287"/>
      <c r="R860" s="287"/>
    </row>
    <row r="861" spans="1:18" x14ac:dyDescent="0.25">
      <c r="A861" s="306"/>
      <c r="B861" s="318"/>
      <c r="C861" s="315"/>
      <c r="D861" s="37" t="s">
        <v>34</v>
      </c>
      <c r="E861" s="23">
        <v>76</v>
      </c>
      <c r="F861" s="284"/>
      <c r="G861" s="149"/>
      <c r="H861" s="296"/>
      <c r="I861" s="149"/>
      <c r="J861" s="181"/>
      <c r="K861" s="23">
        <v>1</v>
      </c>
      <c r="L861" s="181"/>
      <c r="M861" s="181"/>
      <c r="N861" s="226"/>
      <c r="O861" s="155"/>
      <c r="P861" s="155"/>
      <c r="Q861" s="287"/>
      <c r="R861" s="287"/>
    </row>
    <row r="862" spans="1:18" x14ac:dyDescent="0.25">
      <c r="A862" s="306"/>
      <c r="B862" s="318"/>
      <c r="C862" s="315"/>
      <c r="D862" s="37" t="s">
        <v>35</v>
      </c>
      <c r="E862" s="23">
        <v>63</v>
      </c>
      <c r="F862" s="284"/>
      <c r="G862" s="149"/>
      <c r="H862" s="296"/>
      <c r="I862" s="149"/>
      <c r="J862" s="181"/>
      <c r="K862" s="23">
        <v>1</v>
      </c>
      <c r="L862" s="181"/>
      <c r="M862" s="181"/>
      <c r="N862" s="226"/>
      <c r="O862" s="155"/>
      <c r="P862" s="155"/>
      <c r="Q862" s="287"/>
      <c r="R862" s="287"/>
    </row>
    <row r="863" spans="1:18" x14ac:dyDescent="0.25">
      <c r="A863" s="306"/>
      <c r="B863" s="318"/>
      <c r="C863" s="316"/>
      <c r="D863" s="37" t="s">
        <v>36</v>
      </c>
      <c r="E863" s="23">
        <v>64</v>
      </c>
      <c r="F863" s="284"/>
      <c r="G863" s="150"/>
      <c r="H863" s="297"/>
      <c r="I863" s="150"/>
      <c r="J863" s="182"/>
      <c r="K863" s="23">
        <v>1</v>
      </c>
      <c r="L863" s="182"/>
      <c r="M863" s="182"/>
      <c r="N863" s="227"/>
      <c r="O863" s="156"/>
      <c r="P863" s="156"/>
      <c r="Q863" s="288"/>
      <c r="R863" s="288"/>
    </row>
    <row r="864" spans="1:18" x14ac:dyDescent="0.25">
      <c r="A864" s="306"/>
      <c r="B864" s="318"/>
      <c r="C864" s="311" t="s">
        <v>461</v>
      </c>
      <c r="D864" s="37" t="s">
        <v>28</v>
      </c>
      <c r="E864" s="23">
        <v>90</v>
      </c>
      <c r="F864" s="284"/>
      <c r="G864" s="148" t="s">
        <v>427</v>
      </c>
      <c r="H864" s="295" t="s">
        <v>462</v>
      </c>
      <c r="I864" s="148" t="s">
        <v>398</v>
      </c>
      <c r="J864" s="180"/>
      <c r="K864" s="23">
        <v>1</v>
      </c>
      <c r="L864" s="180"/>
      <c r="M864" s="180"/>
      <c r="N864" s="225"/>
      <c r="O864" s="154"/>
      <c r="P864" s="154"/>
      <c r="Q864" s="286"/>
      <c r="R864" s="286"/>
    </row>
    <row r="865" spans="1:18" x14ac:dyDescent="0.25">
      <c r="A865" s="306"/>
      <c r="B865" s="318"/>
      <c r="C865" s="312"/>
      <c r="D865" s="37" t="s">
        <v>33</v>
      </c>
      <c r="E865" s="23">
        <v>86</v>
      </c>
      <c r="F865" s="284"/>
      <c r="G865" s="149"/>
      <c r="H865" s="296"/>
      <c r="I865" s="149"/>
      <c r="J865" s="181"/>
      <c r="K865" s="23">
        <v>1</v>
      </c>
      <c r="L865" s="181"/>
      <c r="M865" s="181"/>
      <c r="N865" s="226"/>
      <c r="O865" s="155"/>
      <c r="P865" s="155"/>
      <c r="Q865" s="287"/>
      <c r="R865" s="287"/>
    </row>
    <row r="866" spans="1:18" x14ac:dyDescent="0.25">
      <c r="A866" s="306"/>
      <c r="B866" s="318"/>
      <c r="C866" s="312"/>
      <c r="D866" s="37" t="s">
        <v>34</v>
      </c>
      <c r="E866" s="23">
        <v>76</v>
      </c>
      <c r="F866" s="284"/>
      <c r="G866" s="149"/>
      <c r="H866" s="296"/>
      <c r="I866" s="149"/>
      <c r="J866" s="181"/>
      <c r="K866" s="23">
        <v>1</v>
      </c>
      <c r="L866" s="181"/>
      <c r="M866" s="181"/>
      <c r="N866" s="226"/>
      <c r="O866" s="155"/>
      <c r="P866" s="155"/>
      <c r="Q866" s="287"/>
      <c r="R866" s="287"/>
    </row>
    <row r="867" spans="1:18" x14ac:dyDescent="0.25">
      <c r="A867" s="306"/>
      <c r="B867" s="318"/>
      <c r="C867" s="312"/>
      <c r="D867" s="37" t="s">
        <v>35</v>
      </c>
      <c r="E867" s="23">
        <v>63</v>
      </c>
      <c r="F867" s="284"/>
      <c r="G867" s="149"/>
      <c r="H867" s="296"/>
      <c r="I867" s="149"/>
      <c r="J867" s="181"/>
      <c r="K867" s="23">
        <v>1</v>
      </c>
      <c r="L867" s="181"/>
      <c r="M867" s="181"/>
      <c r="N867" s="226"/>
      <c r="O867" s="155"/>
      <c r="P867" s="155"/>
      <c r="Q867" s="287"/>
      <c r="R867" s="287"/>
    </row>
    <row r="868" spans="1:18" x14ac:dyDescent="0.25">
      <c r="A868" s="306"/>
      <c r="B868" s="318"/>
      <c r="C868" s="313"/>
      <c r="D868" s="37" t="s">
        <v>36</v>
      </c>
      <c r="E868" s="23">
        <v>64</v>
      </c>
      <c r="F868" s="284"/>
      <c r="G868" s="150"/>
      <c r="H868" s="297"/>
      <c r="I868" s="150"/>
      <c r="J868" s="182"/>
      <c r="K868" s="23">
        <v>1</v>
      </c>
      <c r="L868" s="182"/>
      <c r="M868" s="182"/>
      <c r="N868" s="227"/>
      <c r="O868" s="156"/>
      <c r="P868" s="156"/>
      <c r="Q868" s="288"/>
      <c r="R868" s="288"/>
    </row>
    <row r="869" spans="1:18" x14ac:dyDescent="0.25">
      <c r="A869" s="306"/>
      <c r="B869" s="318"/>
      <c r="C869" s="103" t="s">
        <v>463</v>
      </c>
      <c r="D869" s="37" t="s">
        <v>28</v>
      </c>
      <c r="E869" s="23">
        <v>90</v>
      </c>
      <c r="F869" s="284"/>
      <c r="G869" s="148" t="s">
        <v>427</v>
      </c>
      <c r="H869" s="295" t="s">
        <v>462</v>
      </c>
      <c r="I869" s="148" t="s">
        <v>398</v>
      </c>
      <c r="J869" s="180"/>
      <c r="K869" s="23">
        <v>2</v>
      </c>
      <c r="L869" s="180"/>
      <c r="M869" s="180"/>
      <c r="N869" s="225"/>
      <c r="O869" s="154"/>
      <c r="P869" s="154"/>
      <c r="Q869" s="286"/>
      <c r="R869" s="286"/>
    </row>
    <row r="870" spans="1:18" x14ac:dyDescent="0.25">
      <c r="A870" s="306"/>
      <c r="B870" s="318"/>
      <c r="C870" s="104" t="s">
        <v>464</v>
      </c>
      <c r="D870" s="37" t="s">
        <v>33</v>
      </c>
      <c r="E870" s="23">
        <v>86</v>
      </c>
      <c r="F870" s="284"/>
      <c r="G870" s="149"/>
      <c r="H870" s="296"/>
      <c r="I870" s="149"/>
      <c r="J870" s="181"/>
      <c r="K870" s="23">
        <v>2</v>
      </c>
      <c r="L870" s="181"/>
      <c r="M870" s="181"/>
      <c r="N870" s="226"/>
      <c r="O870" s="155"/>
      <c r="P870" s="155"/>
      <c r="Q870" s="287"/>
      <c r="R870" s="287"/>
    </row>
    <row r="871" spans="1:18" x14ac:dyDescent="0.25">
      <c r="A871" s="306"/>
      <c r="B871" s="318"/>
      <c r="C871" s="104" t="s">
        <v>465</v>
      </c>
      <c r="D871" s="37" t="s">
        <v>34</v>
      </c>
      <c r="E871" s="23">
        <v>76</v>
      </c>
      <c r="F871" s="284"/>
      <c r="G871" s="149"/>
      <c r="H871" s="296"/>
      <c r="I871" s="149"/>
      <c r="J871" s="181"/>
      <c r="K871" s="23">
        <v>2</v>
      </c>
      <c r="L871" s="181"/>
      <c r="M871" s="181"/>
      <c r="N871" s="226"/>
      <c r="O871" s="155"/>
      <c r="P871" s="155"/>
      <c r="Q871" s="287"/>
      <c r="R871" s="287"/>
    </row>
    <row r="872" spans="1:18" x14ac:dyDescent="0.25">
      <c r="A872" s="306"/>
      <c r="B872" s="318"/>
      <c r="C872" s="104"/>
      <c r="D872" s="37" t="s">
        <v>35</v>
      </c>
      <c r="E872" s="23">
        <v>63</v>
      </c>
      <c r="F872" s="284"/>
      <c r="G872" s="149"/>
      <c r="H872" s="296"/>
      <c r="I872" s="149"/>
      <c r="J872" s="181"/>
      <c r="K872" s="23">
        <v>2</v>
      </c>
      <c r="L872" s="181"/>
      <c r="M872" s="181"/>
      <c r="N872" s="226"/>
      <c r="O872" s="155"/>
      <c r="P872" s="155"/>
      <c r="Q872" s="287"/>
      <c r="R872" s="287"/>
    </row>
    <row r="873" spans="1:18" x14ac:dyDescent="0.25">
      <c r="A873" s="306"/>
      <c r="B873" s="318"/>
      <c r="C873" s="104"/>
      <c r="D873" s="37" t="s">
        <v>36</v>
      </c>
      <c r="E873" s="23">
        <v>64</v>
      </c>
      <c r="F873" s="284"/>
      <c r="G873" s="150"/>
      <c r="H873" s="297"/>
      <c r="I873" s="150"/>
      <c r="J873" s="182"/>
      <c r="K873" s="23">
        <v>2</v>
      </c>
      <c r="L873" s="182"/>
      <c r="M873" s="182"/>
      <c r="N873" s="227"/>
      <c r="O873" s="156"/>
      <c r="P873" s="156"/>
      <c r="Q873" s="288"/>
      <c r="R873" s="288"/>
    </row>
    <row r="874" spans="1:18" ht="24.75" customHeight="1" x14ac:dyDescent="0.25">
      <c r="A874" s="306"/>
      <c r="B874" s="318"/>
      <c r="C874" s="151" t="s">
        <v>584</v>
      </c>
      <c r="D874" s="37" t="s">
        <v>28</v>
      </c>
      <c r="E874" s="23">
        <v>90</v>
      </c>
      <c r="F874" s="284"/>
      <c r="G874" s="148" t="s">
        <v>310</v>
      </c>
      <c r="H874" s="295" t="s">
        <v>466</v>
      </c>
      <c r="I874" s="148" t="s">
        <v>398</v>
      </c>
      <c r="J874" s="180"/>
      <c r="K874" s="23">
        <v>1</v>
      </c>
      <c r="L874" s="23">
        <v>1</v>
      </c>
      <c r="M874" s="148" t="s">
        <v>467</v>
      </c>
      <c r="N874" s="225"/>
      <c r="O874" s="154"/>
      <c r="P874" s="154"/>
      <c r="Q874" s="286"/>
      <c r="R874" s="286"/>
    </row>
    <row r="875" spans="1:18" ht="24.75" customHeight="1" x14ac:dyDescent="0.25">
      <c r="A875" s="306"/>
      <c r="B875" s="318"/>
      <c r="C875" s="152"/>
      <c r="D875" s="37" t="s">
        <v>33</v>
      </c>
      <c r="E875" s="23">
        <v>86</v>
      </c>
      <c r="F875" s="284"/>
      <c r="G875" s="149"/>
      <c r="H875" s="296"/>
      <c r="I875" s="149"/>
      <c r="J875" s="181"/>
      <c r="K875" s="23">
        <v>1</v>
      </c>
      <c r="L875" s="23">
        <v>1</v>
      </c>
      <c r="M875" s="149"/>
      <c r="N875" s="226"/>
      <c r="O875" s="155"/>
      <c r="P875" s="155"/>
      <c r="Q875" s="287"/>
      <c r="R875" s="287"/>
    </row>
    <row r="876" spans="1:18" ht="24.75" customHeight="1" x14ac:dyDescent="0.25">
      <c r="A876" s="306"/>
      <c r="B876" s="318"/>
      <c r="C876" s="152"/>
      <c r="D876" s="37" t="s">
        <v>34</v>
      </c>
      <c r="E876" s="23">
        <v>76</v>
      </c>
      <c r="F876" s="284"/>
      <c r="G876" s="149"/>
      <c r="H876" s="296"/>
      <c r="I876" s="149"/>
      <c r="J876" s="181"/>
      <c r="K876" s="23">
        <v>1</v>
      </c>
      <c r="L876" s="23">
        <v>1</v>
      </c>
      <c r="M876" s="149"/>
      <c r="N876" s="226"/>
      <c r="O876" s="155"/>
      <c r="P876" s="155"/>
      <c r="Q876" s="287"/>
      <c r="R876" s="287"/>
    </row>
    <row r="877" spans="1:18" ht="24.75" customHeight="1" x14ac:dyDescent="0.25">
      <c r="A877" s="306"/>
      <c r="B877" s="318"/>
      <c r="C877" s="152"/>
      <c r="D877" s="37" t="s">
        <v>35</v>
      </c>
      <c r="E877" s="23">
        <v>63</v>
      </c>
      <c r="F877" s="284"/>
      <c r="G877" s="149"/>
      <c r="H877" s="296"/>
      <c r="I877" s="149"/>
      <c r="J877" s="181"/>
      <c r="K877" s="23">
        <v>1</v>
      </c>
      <c r="L877" s="23">
        <v>1</v>
      </c>
      <c r="M877" s="149"/>
      <c r="N877" s="226"/>
      <c r="O877" s="155"/>
      <c r="P877" s="155"/>
      <c r="Q877" s="287"/>
      <c r="R877" s="287"/>
    </row>
    <row r="878" spans="1:18" ht="24.75" customHeight="1" x14ac:dyDescent="0.25">
      <c r="A878" s="306"/>
      <c r="B878" s="318"/>
      <c r="C878" s="153"/>
      <c r="D878" s="37" t="s">
        <v>36</v>
      </c>
      <c r="E878" s="23">
        <v>64</v>
      </c>
      <c r="F878" s="284"/>
      <c r="G878" s="150"/>
      <c r="H878" s="297"/>
      <c r="I878" s="150"/>
      <c r="J878" s="182"/>
      <c r="K878" s="23">
        <v>1</v>
      </c>
      <c r="L878" s="23">
        <v>1</v>
      </c>
      <c r="M878" s="150"/>
      <c r="N878" s="227"/>
      <c r="O878" s="156"/>
      <c r="P878" s="156"/>
      <c r="Q878" s="288"/>
      <c r="R878" s="288"/>
    </row>
    <row r="879" spans="1:18" x14ac:dyDescent="0.25">
      <c r="A879" s="306"/>
      <c r="B879" s="318"/>
      <c r="C879" s="151" t="s">
        <v>51</v>
      </c>
      <c r="D879" s="37" t="s">
        <v>28</v>
      </c>
      <c r="E879" s="23">
        <v>90</v>
      </c>
      <c r="F879" s="284"/>
      <c r="G879" s="148" t="s">
        <v>310</v>
      </c>
      <c r="H879" s="295" t="s">
        <v>445</v>
      </c>
      <c r="I879" s="148" t="s">
        <v>583</v>
      </c>
      <c r="J879" s="180"/>
      <c r="K879" s="23">
        <v>10</v>
      </c>
      <c r="L879" s="180"/>
      <c r="M879" s="148" t="s">
        <v>312</v>
      </c>
      <c r="N879" s="225"/>
      <c r="O879" s="154"/>
      <c r="P879" s="154"/>
      <c r="Q879" s="286"/>
      <c r="R879" s="286"/>
    </row>
    <row r="880" spans="1:18" x14ac:dyDescent="0.25">
      <c r="A880" s="306"/>
      <c r="B880" s="318"/>
      <c r="C880" s="152"/>
      <c r="D880" s="37" t="s">
        <v>33</v>
      </c>
      <c r="E880" s="23">
        <v>86</v>
      </c>
      <c r="F880" s="284"/>
      <c r="G880" s="149"/>
      <c r="H880" s="296"/>
      <c r="I880" s="149"/>
      <c r="J880" s="181"/>
      <c r="K880" s="23">
        <v>10</v>
      </c>
      <c r="L880" s="181"/>
      <c r="M880" s="149"/>
      <c r="N880" s="226"/>
      <c r="O880" s="155"/>
      <c r="P880" s="155"/>
      <c r="Q880" s="287"/>
      <c r="R880" s="287"/>
    </row>
    <row r="881" spans="1:18" x14ac:dyDescent="0.25">
      <c r="A881" s="306"/>
      <c r="B881" s="318"/>
      <c r="C881" s="152"/>
      <c r="D881" s="37" t="s">
        <v>34</v>
      </c>
      <c r="E881" s="23">
        <v>76</v>
      </c>
      <c r="F881" s="284"/>
      <c r="G881" s="149"/>
      <c r="H881" s="296"/>
      <c r="I881" s="149"/>
      <c r="J881" s="181"/>
      <c r="K881" s="23">
        <v>10</v>
      </c>
      <c r="L881" s="181"/>
      <c r="M881" s="149"/>
      <c r="N881" s="226"/>
      <c r="O881" s="155"/>
      <c r="P881" s="155"/>
      <c r="Q881" s="287"/>
      <c r="R881" s="287"/>
    </row>
    <row r="882" spans="1:18" x14ac:dyDescent="0.25">
      <c r="A882" s="306"/>
      <c r="B882" s="318"/>
      <c r="C882" s="152"/>
      <c r="D882" s="37" t="s">
        <v>35</v>
      </c>
      <c r="E882" s="23">
        <v>63</v>
      </c>
      <c r="F882" s="284"/>
      <c r="G882" s="149"/>
      <c r="H882" s="296"/>
      <c r="I882" s="149"/>
      <c r="J882" s="181"/>
      <c r="K882" s="23">
        <v>10</v>
      </c>
      <c r="L882" s="181"/>
      <c r="M882" s="149"/>
      <c r="N882" s="226"/>
      <c r="O882" s="155"/>
      <c r="P882" s="155"/>
      <c r="Q882" s="287"/>
      <c r="R882" s="287"/>
    </row>
    <row r="883" spans="1:18" x14ac:dyDescent="0.25">
      <c r="A883" s="306"/>
      <c r="B883" s="318"/>
      <c r="C883" s="153"/>
      <c r="D883" s="37" t="s">
        <v>36</v>
      </c>
      <c r="E883" s="23">
        <v>64</v>
      </c>
      <c r="F883" s="284"/>
      <c r="G883" s="150"/>
      <c r="H883" s="297"/>
      <c r="I883" s="150"/>
      <c r="J883" s="182"/>
      <c r="K883" s="23">
        <v>10</v>
      </c>
      <c r="L883" s="182"/>
      <c r="M883" s="150"/>
      <c r="N883" s="227"/>
      <c r="O883" s="156"/>
      <c r="P883" s="156"/>
      <c r="Q883" s="288"/>
      <c r="R883" s="288"/>
    </row>
    <row r="884" spans="1:18" x14ac:dyDescent="0.25">
      <c r="A884" s="306"/>
      <c r="B884" s="318"/>
      <c r="C884" s="292" t="s">
        <v>468</v>
      </c>
      <c r="D884" s="37" t="s">
        <v>28</v>
      </c>
      <c r="E884" s="23">
        <v>2</v>
      </c>
      <c r="F884" s="284"/>
      <c r="G884" s="148" t="s">
        <v>310</v>
      </c>
      <c r="H884" s="295" t="s">
        <v>469</v>
      </c>
      <c r="I884" s="148" t="s">
        <v>398</v>
      </c>
      <c r="J884" s="180"/>
      <c r="K884" s="23">
        <v>2</v>
      </c>
      <c r="L884" s="180"/>
      <c r="M884" s="298" t="s">
        <v>470</v>
      </c>
      <c r="N884" s="225"/>
      <c r="O884" s="154"/>
      <c r="P884" s="154"/>
      <c r="Q884" s="286"/>
      <c r="R884" s="286"/>
    </row>
    <row r="885" spans="1:18" x14ac:dyDescent="0.25">
      <c r="A885" s="306"/>
      <c r="B885" s="318"/>
      <c r="C885" s="293"/>
      <c r="D885" s="37" t="s">
        <v>33</v>
      </c>
      <c r="E885" s="23">
        <v>2</v>
      </c>
      <c r="F885" s="284"/>
      <c r="G885" s="149"/>
      <c r="H885" s="296"/>
      <c r="I885" s="149"/>
      <c r="J885" s="181"/>
      <c r="K885" s="23">
        <v>2</v>
      </c>
      <c r="L885" s="181"/>
      <c r="M885" s="299"/>
      <c r="N885" s="226"/>
      <c r="O885" s="155"/>
      <c r="P885" s="155"/>
      <c r="Q885" s="287"/>
      <c r="R885" s="287"/>
    </row>
    <row r="886" spans="1:18" x14ac:dyDescent="0.25">
      <c r="A886" s="306"/>
      <c r="B886" s="318"/>
      <c r="C886" s="293"/>
      <c r="D886" s="37" t="s">
        <v>34</v>
      </c>
      <c r="E886" s="23">
        <v>2</v>
      </c>
      <c r="F886" s="284"/>
      <c r="G886" s="149"/>
      <c r="H886" s="296"/>
      <c r="I886" s="149"/>
      <c r="J886" s="181"/>
      <c r="K886" s="23">
        <v>2</v>
      </c>
      <c r="L886" s="181"/>
      <c r="M886" s="299"/>
      <c r="N886" s="226"/>
      <c r="O886" s="155"/>
      <c r="P886" s="155"/>
      <c r="Q886" s="287"/>
      <c r="R886" s="287"/>
    </row>
    <row r="887" spans="1:18" x14ac:dyDescent="0.25">
      <c r="A887" s="306"/>
      <c r="B887" s="318"/>
      <c r="C887" s="293"/>
      <c r="D887" s="37" t="s">
        <v>35</v>
      </c>
      <c r="E887" s="23">
        <v>2</v>
      </c>
      <c r="F887" s="284"/>
      <c r="G887" s="149"/>
      <c r="H887" s="296"/>
      <c r="I887" s="149"/>
      <c r="J887" s="181"/>
      <c r="K887" s="23">
        <v>2</v>
      </c>
      <c r="L887" s="181"/>
      <c r="M887" s="299"/>
      <c r="N887" s="226"/>
      <c r="O887" s="155"/>
      <c r="P887" s="155"/>
      <c r="Q887" s="287"/>
      <c r="R887" s="287"/>
    </row>
    <row r="888" spans="1:18" x14ac:dyDescent="0.25">
      <c r="A888" s="306"/>
      <c r="B888" s="318"/>
      <c r="C888" s="294"/>
      <c r="D888" s="37" t="s">
        <v>36</v>
      </c>
      <c r="E888" s="23">
        <v>2</v>
      </c>
      <c r="F888" s="284"/>
      <c r="G888" s="150"/>
      <c r="H888" s="297"/>
      <c r="I888" s="150"/>
      <c r="J888" s="182"/>
      <c r="K888" s="23">
        <v>2</v>
      </c>
      <c r="L888" s="182"/>
      <c r="M888" s="300"/>
      <c r="N888" s="227"/>
      <c r="O888" s="156"/>
      <c r="P888" s="156"/>
      <c r="Q888" s="288"/>
      <c r="R888" s="288"/>
    </row>
    <row r="889" spans="1:18" x14ac:dyDescent="0.25">
      <c r="A889" s="306"/>
      <c r="B889" s="318"/>
      <c r="C889" s="292" t="s">
        <v>60</v>
      </c>
      <c r="D889" s="37" t="s">
        <v>28</v>
      </c>
      <c r="E889" s="23">
        <v>2</v>
      </c>
      <c r="F889" s="284"/>
      <c r="G889" s="148" t="s">
        <v>310</v>
      </c>
      <c r="H889" s="295" t="s">
        <v>61</v>
      </c>
      <c r="I889" s="148" t="s">
        <v>398</v>
      </c>
      <c r="J889" s="180"/>
      <c r="K889" s="23">
        <v>2</v>
      </c>
      <c r="L889" s="180"/>
      <c r="M889" s="298" t="s">
        <v>470</v>
      </c>
      <c r="N889" s="225"/>
      <c r="O889" s="154"/>
      <c r="P889" s="154"/>
      <c r="Q889" s="286"/>
      <c r="R889" s="286"/>
    </row>
    <row r="890" spans="1:18" x14ac:dyDescent="0.25">
      <c r="A890" s="306"/>
      <c r="B890" s="318"/>
      <c r="C890" s="293"/>
      <c r="D890" s="37" t="s">
        <v>33</v>
      </c>
      <c r="E890" s="23">
        <v>2</v>
      </c>
      <c r="F890" s="284"/>
      <c r="G890" s="149"/>
      <c r="H890" s="296"/>
      <c r="I890" s="149"/>
      <c r="J890" s="181"/>
      <c r="K890" s="23">
        <v>2</v>
      </c>
      <c r="L890" s="181"/>
      <c r="M890" s="299"/>
      <c r="N890" s="226"/>
      <c r="O890" s="155"/>
      <c r="P890" s="155"/>
      <c r="Q890" s="287"/>
      <c r="R890" s="287"/>
    </row>
    <row r="891" spans="1:18" x14ac:dyDescent="0.25">
      <c r="A891" s="306"/>
      <c r="B891" s="318"/>
      <c r="C891" s="293"/>
      <c r="D891" s="37" t="s">
        <v>34</v>
      </c>
      <c r="E891" s="23">
        <v>2</v>
      </c>
      <c r="F891" s="284"/>
      <c r="G891" s="149"/>
      <c r="H891" s="296"/>
      <c r="I891" s="149"/>
      <c r="J891" s="181"/>
      <c r="K891" s="23">
        <v>2</v>
      </c>
      <c r="L891" s="181"/>
      <c r="M891" s="299"/>
      <c r="N891" s="226"/>
      <c r="O891" s="155"/>
      <c r="P891" s="155"/>
      <c r="Q891" s="287"/>
      <c r="R891" s="287"/>
    </row>
    <row r="892" spans="1:18" x14ac:dyDescent="0.25">
      <c r="A892" s="306"/>
      <c r="B892" s="318"/>
      <c r="C892" s="293"/>
      <c r="D892" s="37" t="s">
        <v>35</v>
      </c>
      <c r="E892" s="23">
        <v>2</v>
      </c>
      <c r="F892" s="284"/>
      <c r="G892" s="149"/>
      <c r="H892" s="296"/>
      <c r="I892" s="149"/>
      <c r="J892" s="181"/>
      <c r="K892" s="23">
        <v>2</v>
      </c>
      <c r="L892" s="181"/>
      <c r="M892" s="299"/>
      <c r="N892" s="226"/>
      <c r="O892" s="155"/>
      <c r="P892" s="155"/>
      <c r="Q892" s="287"/>
      <c r="R892" s="287"/>
    </row>
    <row r="893" spans="1:18" x14ac:dyDescent="0.25">
      <c r="A893" s="307"/>
      <c r="B893" s="319"/>
      <c r="C893" s="294"/>
      <c r="D893" s="37" t="s">
        <v>36</v>
      </c>
      <c r="E893" s="23">
        <v>2</v>
      </c>
      <c r="F893" s="285"/>
      <c r="G893" s="150"/>
      <c r="H893" s="297"/>
      <c r="I893" s="150"/>
      <c r="J893" s="182"/>
      <c r="K893" s="23">
        <v>2</v>
      </c>
      <c r="L893" s="182"/>
      <c r="M893" s="300"/>
      <c r="N893" s="227"/>
      <c r="O893" s="156"/>
      <c r="P893" s="156"/>
      <c r="Q893" s="288"/>
      <c r="R893" s="288"/>
    </row>
    <row r="894" spans="1:18" x14ac:dyDescent="0.25">
      <c r="A894" s="305" t="s">
        <v>471</v>
      </c>
      <c r="B894" s="308" t="s">
        <v>472</v>
      </c>
      <c r="C894" s="167" t="s">
        <v>473</v>
      </c>
      <c r="D894" s="105" t="s">
        <v>27</v>
      </c>
      <c r="E894" s="34">
        <v>8</v>
      </c>
      <c r="F894" s="34"/>
      <c r="G894" s="34"/>
      <c r="H894" s="34"/>
      <c r="I894" s="34"/>
      <c r="J894" s="34">
        <f>SUM(J895:J899)</f>
        <v>8</v>
      </c>
      <c r="K894" s="34">
        <f t="shared" ref="K894:L894" si="55">SUM(K895:K899)</f>
        <v>8</v>
      </c>
      <c r="L894" s="34">
        <f t="shared" si="55"/>
        <v>8</v>
      </c>
      <c r="M894" s="34"/>
      <c r="N894" s="34"/>
      <c r="O894" s="34"/>
      <c r="P894" s="34"/>
      <c r="Q894" s="34"/>
      <c r="R894" s="34"/>
    </row>
    <row r="895" spans="1:18" x14ac:dyDescent="0.25">
      <c r="A895" s="306"/>
      <c r="B895" s="309"/>
      <c r="C895" s="168"/>
      <c r="D895" s="10" t="s">
        <v>28</v>
      </c>
      <c r="E895" s="36">
        <v>2</v>
      </c>
      <c r="F895" s="148"/>
      <c r="G895" s="148" t="s">
        <v>474</v>
      </c>
      <c r="H895" s="177" t="s">
        <v>475</v>
      </c>
      <c r="I895" s="148" t="s">
        <v>476</v>
      </c>
      <c r="J895" s="13">
        <v>2</v>
      </c>
      <c r="K895" s="13">
        <v>2</v>
      </c>
      <c r="L895" s="13">
        <v>2</v>
      </c>
      <c r="M895" s="148" t="s">
        <v>477</v>
      </c>
      <c r="N895" s="183"/>
      <c r="O895" s="183"/>
      <c r="P895" s="183"/>
      <c r="Q895" s="183"/>
      <c r="R895" s="183"/>
    </row>
    <row r="896" spans="1:18" x14ac:dyDescent="0.25">
      <c r="A896" s="306"/>
      <c r="B896" s="309"/>
      <c r="C896" s="168"/>
      <c r="D896" s="10" t="s">
        <v>33</v>
      </c>
      <c r="E896" s="36">
        <v>1</v>
      </c>
      <c r="F896" s="149"/>
      <c r="G896" s="149"/>
      <c r="H896" s="178"/>
      <c r="I896" s="149"/>
      <c r="J896" s="13">
        <v>1</v>
      </c>
      <c r="K896" s="13">
        <v>1</v>
      </c>
      <c r="L896" s="13">
        <v>1</v>
      </c>
      <c r="M896" s="149"/>
      <c r="N896" s="184"/>
      <c r="O896" s="184"/>
      <c r="P896" s="184"/>
      <c r="Q896" s="184"/>
      <c r="R896" s="184"/>
    </row>
    <row r="897" spans="1:18" x14ac:dyDescent="0.25">
      <c r="A897" s="306"/>
      <c r="B897" s="309"/>
      <c r="C897" s="168"/>
      <c r="D897" s="10" t="s">
        <v>34</v>
      </c>
      <c r="E897" s="36">
        <v>4</v>
      </c>
      <c r="F897" s="149"/>
      <c r="G897" s="149"/>
      <c r="H897" s="178"/>
      <c r="I897" s="149"/>
      <c r="J897" s="13">
        <v>4</v>
      </c>
      <c r="K897" s="13">
        <v>4</v>
      </c>
      <c r="L897" s="13">
        <v>4</v>
      </c>
      <c r="M897" s="149"/>
      <c r="N897" s="184"/>
      <c r="O897" s="184"/>
      <c r="P897" s="184"/>
      <c r="Q897" s="184"/>
      <c r="R897" s="184"/>
    </row>
    <row r="898" spans="1:18" x14ac:dyDescent="0.25">
      <c r="A898" s="306"/>
      <c r="B898" s="309"/>
      <c r="C898" s="168"/>
      <c r="D898" s="10" t="s">
        <v>35</v>
      </c>
      <c r="E898" s="36">
        <v>1</v>
      </c>
      <c r="F898" s="149"/>
      <c r="G898" s="149"/>
      <c r="H898" s="178"/>
      <c r="I898" s="149"/>
      <c r="J898" s="13">
        <v>1</v>
      </c>
      <c r="K898" s="13">
        <v>1</v>
      </c>
      <c r="L898" s="13">
        <v>1</v>
      </c>
      <c r="M898" s="149"/>
      <c r="N898" s="184"/>
      <c r="O898" s="184"/>
      <c r="P898" s="184"/>
      <c r="Q898" s="184"/>
      <c r="R898" s="184"/>
    </row>
    <row r="899" spans="1:18" x14ac:dyDescent="0.25">
      <c r="A899" s="307"/>
      <c r="B899" s="310"/>
      <c r="C899" s="169"/>
      <c r="D899" s="10" t="s">
        <v>36</v>
      </c>
      <c r="E899" s="36">
        <v>0</v>
      </c>
      <c r="F899" s="150"/>
      <c r="G899" s="150"/>
      <c r="H899" s="179"/>
      <c r="I899" s="150"/>
      <c r="J899" s="13">
        <v>0</v>
      </c>
      <c r="K899" s="13">
        <v>0</v>
      </c>
      <c r="L899" s="13">
        <v>0</v>
      </c>
      <c r="M899" s="150"/>
      <c r="N899" s="185"/>
      <c r="O899" s="185"/>
      <c r="P899" s="185"/>
      <c r="Q899" s="185"/>
      <c r="R899" s="185"/>
    </row>
    <row r="900" spans="1:18" x14ac:dyDescent="0.25">
      <c r="A900" s="302" t="s">
        <v>478</v>
      </c>
      <c r="B900" s="303"/>
      <c r="C900" s="303"/>
      <c r="D900" s="303"/>
      <c r="E900" s="303"/>
      <c r="F900" s="303"/>
      <c r="G900" s="303"/>
      <c r="H900" s="303"/>
      <c r="I900" s="303"/>
      <c r="J900" s="303"/>
      <c r="K900" s="303"/>
      <c r="L900" s="303"/>
      <c r="M900" s="303"/>
      <c r="N900" s="303"/>
      <c r="O900" s="303"/>
      <c r="P900" s="303"/>
      <c r="Q900" s="303"/>
      <c r="R900" s="304"/>
    </row>
    <row r="901" spans="1:18" x14ac:dyDescent="0.25">
      <c r="A901" s="186" t="s">
        <v>479</v>
      </c>
      <c r="B901" s="228" t="s">
        <v>480</v>
      </c>
      <c r="C901" s="167" t="s">
        <v>481</v>
      </c>
      <c r="D901" s="105" t="s">
        <v>27</v>
      </c>
      <c r="E901" s="34">
        <v>834</v>
      </c>
      <c r="F901" s="34"/>
      <c r="G901" s="34"/>
      <c r="H901" s="34"/>
      <c r="I901" s="34"/>
      <c r="J901" s="34">
        <f>SUM(J902:J906)</f>
        <v>139</v>
      </c>
      <c r="K901" s="34">
        <f>SUM(K902:K906)</f>
        <v>69</v>
      </c>
      <c r="L901" s="34">
        <f t="shared" ref="L901" si="56">SUM(L902:L906)</f>
        <v>0</v>
      </c>
      <c r="M901" s="34"/>
      <c r="N901" s="34"/>
      <c r="O901" s="34">
        <f>SUM(O902:O906)</f>
        <v>30</v>
      </c>
      <c r="P901" s="34">
        <f t="shared" ref="P901:Q901" si="57">SUM(P902:P906)</f>
        <v>15</v>
      </c>
      <c r="Q901" s="34">
        <f t="shared" si="57"/>
        <v>30</v>
      </c>
      <c r="R901" s="34">
        <f>SUM(R902:R906)</f>
        <v>318</v>
      </c>
    </row>
    <row r="902" spans="1:18" ht="23.25" customHeight="1" x14ac:dyDescent="0.25">
      <c r="A902" s="187"/>
      <c r="B902" s="229"/>
      <c r="C902" s="168"/>
      <c r="D902" s="55" t="s">
        <v>28</v>
      </c>
      <c r="E902" s="5">
        <v>138</v>
      </c>
      <c r="F902" s="154"/>
      <c r="G902" s="170" t="s">
        <v>482</v>
      </c>
      <c r="H902" s="192" t="s">
        <v>450</v>
      </c>
      <c r="I902" s="170" t="s">
        <v>483</v>
      </c>
      <c r="J902" s="5">
        <v>21</v>
      </c>
      <c r="K902" s="5">
        <f>K907+K922+K927+K932+K937+K942</f>
        <v>13</v>
      </c>
      <c r="L902" s="154"/>
      <c r="M902" s="170" t="s">
        <v>326</v>
      </c>
      <c r="N902" s="170" t="s">
        <v>484</v>
      </c>
      <c r="O902" s="5">
        <f>O917</f>
        <v>4</v>
      </c>
      <c r="P902" s="5">
        <f t="shared" ref="P902:Q902" si="58">P917</f>
        <v>2</v>
      </c>
      <c r="Q902" s="5">
        <f t="shared" si="58"/>
        <v>4</v>
      </c>
      <c r="R902" s="5">
        <f>R922</f>
        <v>57</v>
      </c>
    </row>
    <row r="903" spans="1:18" ht="23.25" customHeight="1" x14ac:dyDescent="0.25">
      <c r="A903" s="187"/>
      <c r="B903" s="229"/>
      <c r="C903" s="168"/>
      <c r="D903" s="55" t="s">
        <v>33</v>
      </c>
      <c r="E903" s="5">
        <v>187</v>
      </c>
      <c r="F903" s="155"/>
      <c r="G903" s="171"/>
      <c r="H903" s="193"/>
      <c r="I903" s="171"/>
      <c r="J903" s="5">
        <v>29</v>
      </c>
      <c r="K903" s="5">
        <f t="shared" ref="K903:K906" si="59">K908+K923+K928+K933+K938+K943</f>
        <v>14</v>
      </c>
      <c r="L903" s="155"/>
      <c r="M903" s="171"/>
      <c r="N903" s="171"/>
      <c r="O903" s="5">
        <f t="shared" ref="O903:Q906" si="60">O918</f>
        <v>8</v>
      </c>
      <c r="P903" s="5">
        <f t="shared" si="60"/>
        <v>4</v>
      </c>
      <c r="Q903" s="5">
        <f t="shared" si="60"/>
        <v>8</v>
      </c>
      <c r="R903" s="5">
        <f t="shared" ref="R903:R906" si="61">R923</f>
        <v>70</v>
      </c>
    </row>
    <row r="904" spans="1:18" ht="23.25" customHeight="1" x14ac:dyDescent="0.25">
      <c r="A904" s="187"/>
      <c r="B904" s="229"/>
      <c r="C904" s="168"/>
      <c r="D904" s="55" t="s">
        <v>34</v>
      </c>
      <c r="E904" s="5">
        <v>205</v>
      </c>
      <c r="F904" s="155"/>
      <c r="G904" s="171"/>
      <c r="H904" s="193"/>
      <c r="I904" s="171"/>
      <c r="J904" s="5">
        <v>36</v>
      </c>
      <c r="K904" s="5">
        <f t="shared" si="59"/>
        <v>15</v>
      </c>
      <c r="L904" s="155"/>
      <c r="M904" s="171"/>
      <c r="N904" s="171"/>
      <c r="O904" s="5">
        <f t="shared" si="60"/>
        <v>6</v>
      </c>
      <c r="P904" s="5">
        <f t="shared" si="60"/>
        <v>3</v>
      </c>
      <c r="Q904" s="5">
        <f t="shared" si="60"/>
        <v>6</v>
      </c>
      <c r="R904" s="5">
        <f t="shared" si="61"/>
        <v>76</v>
      </c>
    </row>
    <row r="905" spans="1:18" ht="23.25" customHeight="1" x14ac:dyDescent="0.25">
      <c r="A905" s="187"/>
      <c r="B905" s="229"/>
      <c r="C905" s="168"/>
      <c r="D905" s="55" t="s">
        <v>35</v>
      </c>
      <c r="E905" s="5">
        <v>126</v>
      </c>
      <c r="F905" s="155"/>
      <c r="G905" s="171"/>
      <c r="H905" s="193"/>
      <c r="I905" s="171"/>
      <c r="J905" s="5">
        <v>19</v>
      </c>
      <c r="K905" s="5">
        <f t="shared" si="59"/>
        <v>12</v>
      </c>
      <c r="L905" s="155"/>
      <c r="M905" s="171"/>
      <c r="N905" s="171"/>
      <c r="O905" s="5">
        <f t="shared" si="60"/>
        <v>4</v>
      </c>
      <c r="P905" s="5">
        <f t="shared" si="60"/>
        <v>2</v>
      </c>
      <c r="Q905" s="5">
        <f t="shared" si="60"/>
        <v>4</v>
      </c>
      <c r="R905" s="5">
        <f t="shared" si="61"/>
        <v>45</v>
      </c>
    </row>
    <row r="906" spans="1:18" ht="23.25" customHeight="1" x14ac:dyDescent="0.25">
      <c r="A906" s="187"/>
      <c r="B906" s="229"/>
      <c r="C906" s="169"/>
      <c r="D906" s="55" t="s">
        <v>36</v>
      </c>
      <c r="E906" s="5">
        <v>178</v>
      </c>
      <c r="F906" s="155"/>
      <c r="G906" s="172"/>
      <c r="H906" s="194"/>
      <c r="I906" s="172"/>
      <c r="J906" s="5">
        <v>34</v>
      </c>
      <c r="K906" s="5">
        <f t="shared" si="59"/>
        <v>15</v>
      </c>
      <c r="L906" s="156"/>
      <c r="M906" s="172"/>
      <c r="N906" s="172"/>
      <c r="O906" s="5">
        <f t="shared" si="60"/>
        <v>8</v>
      </c>
      <c r="P906" s="5">
        <f t="shared" si="60"/>
        <v>4</v>
      </c>
      <c r="Q906" s="5">
        <f t="shared" si="60"/>
        <v>8</v>
      </c>
      <c r="R906" s="5">
        <f t="shared" si="61"/>
        <v>70</v>
      </c>
    </row>
    <row r="907" spans="1:18" x14ac:dyDescent="0.25">
      <c r="A907" s="187"/>
      <c r="B907" s="229"/>
      <c r="C907" s="151" t="s">
        <v>449</v>
      </c>
      <c r="D907" s="37" t="s">
        <v>28</v>
      </c>
      <c r="E907" s="180"/>
      <c r="F907" s="155"/>
      <c r="G907" s="148" t="s">
        <v>482</v>
      </c>
      <c r="H907" s="177" t="s">
        <v>450</v>
      </c>
      <c r="I907" s="148" t="s">
        <v>483</v>
      </c>
      <c r="J907" s="180"/>
      <c r="K907" s="23">
        <v>2</v>
      </c>
      <c r="L907" s="180"/>
      <c r="M907" s="225"/>
      <c r="N907" s="180"/>
      <c r="O907" s="180"/>
      <c r="P907" s="180"/>
      <c r="Q907" s="180"/>
      <c r="R907" s="180"/>
    </row>
    <row r="908" spans="1:18" x14ac:dyDescent="0.25">
      <c r="A908" s="187"/>
      <c r="B908" s="229"/>
      <c r="C908" s="152"/>
      <c r="D908" s="37" t="s">
        <v>33</v>
      </c>
      <c r="E908" s="181"/>
      <c r="F908" s="155"/>
      <c r="G908" s="149"/>
      <c r="H908" s="178"/>
      <c r="I908" s="149"/>
      <c r="J908" s="181"/>
      <c r="K908" s="23">
        <v>2</v>
      </c>
      <c r="L908" s="181"/>
      <c r="M908" s="226"/>
      <c r="N908" s="181"/>
      <c r="O908" s="181"/>
      <c r="P908" s="181"/>
      <c r="Q908" s="181"/>
      <c r="R908" s="181"/>
    </row>
    <row r="909" spans="1:18" x14ac:dyDescent="0.25">
      <c r="A909" s="187"/>
      <c r="B909" s="229"/>
      <c r="C909" s="152"/>
      <c r="D909" s="37" t="s">
        <v>34</v>
      </c>
      <c r="E909" s="181"/>
      <c r="F909" s="155"/>
      <c r="G909" s="149"/>
      <c r="H909" s="178"/>
      <c r="I909" s="149"/>
      <c r="J909" s="181"/>
      <c r="K909" s="23">
        <v>2</v>
      </c>
      <c r="L909" s="181"/>
      <c r="M909" s="226"/>
      <c r="N909" s="181"/>
      <c r="O909" s="181"/>
      <c r="P909" s="181"/>
      <c r="Q909" s="181"/>
      <c r="R909" s="181"/>
    </row>
    <row r="910" spans="1:18" x14ac:dyDescent="0.25">
      <c r="A910" s="187"/>
      <c r="B910" s="229"/>
      <c r="C910" s="152"/>
      <c r="D910" s="37" t="s">
        <v>35</v>
      </c>
      <c r="E910" s="181"/>
      <c r="F910" s="155"/>
      <c r="G910" s="149"/>
      <c r="H910" s="178"/>
      <c r="I910" s="149"/>
      <c r="J910" s="181"/>
      <c r="K910" s="23">
        <v>2</v>
      </c>
      <c r="L910" s="181"/>
      <c r="M910" s="226"/>
      <c r="N910" s="181"/>
      <c r="O910" s="181"/>
      <c r="P910" s="181"/>
      <c r="Q910" s="181"/>
      <c r="R910" s="181"/>
    </row>
    <row r="911" spans="1:18" x14ac:dyDescent="0.25">
      <c r="A911" s="187"/>
      <c r="B911" s="229"/>
      <c r="C911" s="153"/>
      <c r="D911" s="37" t="s">
        <v>36</v>
      </c>
      <c r="E911" s="182"/>
      <c r="F911" s="155"/>
      <c r="G911" s="150"/>
      <c r="H911" s="179"/>
      <c r="I911" s="150"/>
      <c r="J911" s="182"/>
      <c r="K911" s="23">
        <v>2</v>
      </c>
      <c r="L911" s="182"/>
      <c r="M911" s="227"/>
      <c r="N911" s="182"/>
      <c r="O911" s="182"/>
      <c r="P911" s="182"/>
      <c r="Q911" s="182"/>
      <c r="R911" s="182"/>
    </row>
    <row r="912" spans="1:18" x14ac:dyDescent="0.25">
      <c r="A912" s="187"/>
      <c r="B912" s="229"/>
      <c r="C912" s="151" t="s">
        <v>399</v>
      </c>
      <c r="D912" s="37" t="s">
        <v>28</v>
      </c>
      <c r="E912" s="180"/>
      <c r="F912" s="155"/>
      <c r="G912" s="148" t="s">
        <v>482</v>
      </c>
      <c r="H912" s="177" t="s">
        <v>450</v>
      </c>
      <c r="I912" s="148" t="s">
        <v>483</v>
      </c>
      <c r="J912" s="180"/>
      <c r="K912" s="180"/>
      <c r="L912" s="180"/>
      <c r="M912" s="225"/>
      <c r="N912" s="180"/>
      <c r="O912" s="180"/>
      <c r="P912" s="180"/>
      <c r="Q912" s="180"/>
      <c r="R912" s="180"/>
    </row>
    <row r="913" spans="1:18" x14ac:dyDescent="0.25">
      <c r="A913" s="187"/>
      <c r="B913" s="229"/>
      <c r="C913" s="152"/>
      <c r="D913" s="37" t="s">
        <v>33</v>
      </c>
      <c r="E913" s="181"/>
      <c r="F913" s="155"/>
      <c r="G913" s="149"/>
      <c r="H913" s="178"/>
      <c r="I913" s="149"/>
      <c r="J913" s="181"/>
      <c r="K913" s="181"/>
      <c r="L913" s="181"/>
      <c r="M913" s="226"/>
      <c r="N913" s="181"/>
      <c r="O913" s="181"/>
      <c r="P913" s="181"/>
      <c r="Q913" s="181"/>
      <c r="R913" s="181"/>
    </row>
    <row r="914" spans="1:18" x14ac:dyDescent="0.25">
      <c r="A914" s="187"/>
      <c r="B914" s="229"/>
      <c r="C914" s="152"/>
      <c r="D914" s="37" t="s">
        <v>34</v>
      </c>
      <c r="E914" s="181"/>
      <c r="F914" s="155"/>
      <c r="G914" s="149"/>
      <c r="H914" s="178"/>
      <c r="I914" s="149"/>
      <c r="J914" s="181"/>
      <c r="K914" s="181"/>
      <c r="L914" s="181"/>
      <c r="M914" s="226"/>
      <c r="N914" s="181"/>
      <c r="O914" s="181"/>
      <c r="P914" s="181"/>
      <c r="Q914" s="181"/>
      <c r="R914" s="181"/>
    </row>
    <row r="915" spans="1:18" x14ac:dyDescent="0.25">
      <c r="A915" s="187"/>
      <c r="B915" s="229"/>
      <c r="C915" s="152"/>
      <c r="D915" s="37" t="s">
        <v>35</v>
      </c>
      <c r="E915" s="181"/>
      <c r="F915" s="155"/>
      <c r="G915" s="149"/>
      <c r="H915" s="178"/>
      <c r="I915" s="149"/>
      <c r="J915" s="181"/>
      <c r="K915" s="181"/>
      <c r="L915" s="181"/>
      <c r="M915" s="226"/>
      <c r="N915" s="181"/>
      <c r="O915" s="181"/>
      <c r="P915" s="181"/>
      <c r="Q915" s="181"/>
      <c r="R915" s="181"/>
    </row>
    <row r="916" spans="1:18" x14ac:dyDescent="0.25">
      <c r="A916" s="187"/>
      <c r="B916" s="229"/>
      <c r="C916" s="153"/>
      <c r="D916" s="37" t="s">
        <v>36</v>
      </c>
      <c r="E916" s="182"/>
      <c r="F916" s="155"/>
      <c r="G916" s="150"/>
      <c r="H916" s="179"/>
      <c r="I916" s="150"/>
      <c r="J916" s="182"/>
      <c r="K916" s="182"/>
      <c r="L916" s="182"/>
      <c r="M916" s="227"/>
      <c r="N916" s="182"/>
      <c r="O916" s="182"/>
      <c r="P916" s="182"/>
      <c r="Q916" s="182"/>
      <c r="R916" s="182"/>
    </row>
    <row r="917" spans="1:18" x14ac:dyDescent="0.25">
      <c r="A917" s="187"/>
      <c r="B917" s="229"/>
      <c r="C917" s="151" t="s">
        <v>435</v>
      </c>
      <c r="D917" s="37" t="s">
        <v>28</v>
      </c>
      <c r="E917" s="180"/>
      <c r="F917" s="155"/>
      <c r="G917" s="148" t="s">
        <v>482</v>
      </c>
      <c r="H917" s="177" t="s">
        <v>450</v>
      </c>
      <c r="I917" s="148" t="s">
        <v>64</v>
      </c>
      <c r="J917" s="180"/>
      <c r="K917" s="180"/>
      <c r="L917" s="180"/>
      <c r="M917" s="180"/>
      <c r="N917" s="148" t="s">
        <v>484</v>
      </c>
      <c r="O917" s="23">
        <v>4</v>
      </c>
      <c r="P917" s="23">
        <v>2</v>
      </c>
      <c r="Q917" s="23">
        <v>4</v>
      </c>
      <c r="R917" s="180"/>
    </row>
    <row r="918" spans="1:18" x14ac:dyDescent="0.25">
      <c r="A918" s="187"/>
      <c r="B918" s="229"/>
      <c r="C918" s="152"/>
      <c r="D918" s="37" t="s">
        <v>33</v>
      </c>
      <c r="E918" s="181"/>
      <c r="F918" s="155"/>
      <c r="G918" s="149"/>
      <c r="H918" s="178"/>
      <c r="I918" s="149"/>
      <c r="J918" s="181"/>
      <c r="K918" s="181"/>
      <c r="L918" s="181"/>
      <c r="M918" s="181"/>
      <c r="N918" s="149"/>
      <c r="O918" s="23">
        <v>8</v>
      </c>
      <c r="P918" s="23">
        <v>4</v>
      </c>
      <c r="Q918" s="23">
        <v>8</v>
      </c>
      <c r="R918" s="181"/>
    </row>
    <row r="919" spans="1:18" x14ac:dyDescent="0.25">
      <c r="A919" s="187"/>
      <c r="B919" s="229"/>
      <c r="C919" s="152"/>
      <c r="D919" s="37" t="s">
        <v>34</v>
      </c>
      <c r="E919" s="181"/>
      <c r="F919" s="155"/>
      <c r="G919" s="149"/>
      <c r="H919" s="178"/>
      <c r="I919" s="149"/>
      <c r="J919" s="181"/>
      <c r="K919" s="181"/>
      <c r="L919" s="181"/>
      <c r="M919" s="181"/>
      <c r="N919" s="149"/>
      <c r="O919" s="23">
        <v>6</v>
      </c>
      <c r="P919" s="23">
        <v>3</v>
      </c>
      <c r="Q919" s="23">
        <v>6</v>
      </c>
      <c r="R919" s="181"/>
    </row>
    <row r="920" spans="1:18" x14ac:dyDescent="0.25">
      <c r="A920" s="187"/>
      <c r="B920" s="229"/>
      <c r="C920" s="152"/>
      <c r="D920" s="37" t="s">
        <v>35</v>
      </c>
      <c r="E920" s="181"/>
      <c r="F920" s="155"/>
      <c r="G920" s="149"/>
      <c r="H920" s="178"/>
      <c r="I920" s="149"/>
      <c r="J920" s="181"/>
      <c r="K920" s="181"/>
      <c r="L920" s="181"/>
      <c r="M920" s="181"/>
      <c r="N920" s="149"/>
      <c r="O920" s="23">
        <v>4</v>
      </c>
      <c r="P920" s="23">
        <v>2</v>
      </c>
      <c r="Q920" s="23">
        <v>4</v>
      </c>
      <c r="R920" s="181"/>
    </row>
    <row r="921" spans="1:18" x14ac:dyDescent="0.25">
      <c r="A921" s="187"/>
      <c r="B921" s="229"/>
      <c r="C921" s="153"/>
      <c r="D921" s="37" t="s">
        <v>36</v>
      </c>
      <c r="E921" s="182"/>
      <c r="F921" s="155"/>
      <c r="G921" s="150"/>
      <c r="H921" s="179"/>
      <c r="I921" s="150"/>
      <c r="J921" s="182"/>
      <c r="K921" s="182"/>
      <c r="L921" s="182"/>
      <c r="M921" s="182"/>
      <c r="N921" s="150"/>
      <c r="O921" s="23">
        <v>8</v>
      </c>
      <c r="P921" s="23">
        <v>4</v>
      </c>
      <c r="Q921" s="23">
        <v>8</v>
      </c>
      <c r="R921" s="182"/>
    </row>
    <row r="922" spans="1:18" x14ac:dyDescent="0.25">
      <c r="A922" s="187"/>
      <c r="B922" s="229"/>
      <c r="C922" s="151" t="s">
        <v>51</v>
      </c>
      <c r="D922" s="37" t="s">
        <v>28</v>
      </c>
      <c r="E922" s="180"/>
      <c r="F922" s="155"/>
      <c r="G922" s="148" t="s">
        <v>482</v>
      </c>
      <c r="H922" s="177" t="s">
        <v>450</v>
      </c>
      <c r="I922" s="148" t="s">
        <v>566</v>
      </c>
      <c r="J922" s="180"/>
      <c r="K922" s="23">
        <v>4</v>
      </c>
      <c r="L922" s="180"/>
      <c r="M922" s="148" t="s">
        <v>312</v>
      </c>
      <c r="N922" s="180"/>
      <c r="O922" s="180"/>
      <c r="P922" s="180"/>
      <c r="Q922" s="180"/>
      <c r="R922" s="23">
        <v>57</v>
      </c>
    </row>
    <row r="923" spans="1:18" x14ac:dyDescent="0.25">
      <c r="A923" s="187"/>
      <c r="B923" s="229"/>
      <c r="C923" s="152"/>
      <c r="D923" s="37" t="s">
        <v>33</v>
      </c>
      <c r="E923" s="181"/>
      <c r="F923" s="155"/>
      <c r="G923" s="149"/>
      <c r="H923" s="178"/>
      <c r="I923" s="149"/>
      <c r="J923" s="181"/>
      <c r="K923" s="23">
        <v>5</v>
      </c>
      <c r="L923" s="181"/>
      <c r="M923" s="149"/>
      <c r="N923" s="181"/>
      <c r="O923" s="181"/>
      <c r="P923" s="181"/>
      <c r="Q923" s="181"/>
      <c r="R923" s="23">
        <v>70</v>
      </c>
    </row>
    <row r="924" spans="1:18" x14ac:dyDescent="0.25">
      <c r="A924" s="187"/>
      <c r="B924" s="229"/>
      <c r="C924" s="152"/>
      <c r="D924" s="37" t="s">
        <v>34</v>
      </c>
      <c r="E924" s="181"/>
      <c r="F924" s="155"/>
      <c r="G924" s="149"/>
      <c r="H924" s="178"/>
      <c r="I924" s="149"/>
      <c r="J924" s="181"/>
      <c r="K924" s="23">
        <v>6</v>
      </c>
      <c r="L924" s="181"/>
      <c r="M924" s="149"/>
      <c r="N924" s="181"/>
      <c r="O924" s="181"/>
      <c r="P924" s="181"/>
      <c r="Q924" s="181"/>
      <c r="R924" s="23">
        <v>76</v>
      </c>
    </row>
    <row r="925" spans="1:18" x14ac:dyDescent="0.25">
      <c r="A925" s="187"/>
      <c r="B925" s="229"/>
      <c r="C925" s="152"/>
      <c r="D925" s="37" t="s">
        <v>35</v>
      </c>
      <c r="E925" s="181"/>
      <c r="F925" s="155"/>
      <c r="G925" s="149"/>
      <c r="H925" s="178"/>
      <c r="I925" s="149"/>
      <c r="J925" s="181"/>
      <c r="K925" s="23">
        <v>3</v>
      </c>
      <c r="L925" s="181"/>
      <c r="M925" s="149"/>
      <c r="N925" s="181"/>
      <c r="O925" s="181"/>
      <c r="P925" s="181"/>
      <c r="Q925" s="181"/>
      <c r="R925" s="23">
        <v>45</v>
      </c>
    </row>
    <row r="926" spans="1:18" x14ac:dyDescent="0.25">
      <c r="A926" s="187"/>
      <c r="B926" s="229"/>
      <c r="C926" s="153"/>
      <c r="D926" s="37" t="s">
        <v>36</v>
      </c>
      <c r="E926" s="182"/>
      <c r="F926" s="155"/>
      <c r="G926" s="150"/>
      <c r="H926" s="179"/>
      <c r="I926" s="150"/>
      <c r="J926" s="182"/>
      <c r="K926" s="23">
        <v>6</v>
      </c>
      <c r="L926" s="182"/>
      <c r="M926" s="150"/>
      <c r="N926" s="182"/>
      <c r="O926" s="182"/>
      <c r="P926" s="182"/>
      <c r="Q926" s="182"/>
      <c r="R926" s="23">
        <v>70</v>
      </c>
    </row>
    <row r="927" spans="1:18" x14ac:dyDescent="0.25">
      <c r="A927" s="187"/>
      <c r="B927" s="229"/>
      <c r="C927" s="151" t="s">
        <v>463</v>
      </c>
      <c r="D927" s="37" t="s">
        <v>28</v>
      </c>
      <c r="E927" s="180"/>
      <c r="F927" s="155"/>
      <c r="G927" s="148" t="s">
        <v>482</v>
      </c>
      <c r="H927" s="177" t="s">
        <v>450</v>
      </c>
      <c r="I927" s="148" t="s">
        <v>483</v>
      </c>
      <c r="J927" s="180"/>
      <c r="K927" s="23">
        <v>1</v>
      </c>
      <c r="L927" s="180"/>
      <c r="M927" s="148"/>
      <c r="N927" s="180"/>
      <c r="O927" s="180"/>
      <c r="P927" s="180"/>
      <c r="Q927" s="180"/>
      <c r="R927" s="183"/>
    </row>
    <row r="928" spans="1:18" x14ac:dyDescent="0.25">
      <c r="A928" s="187"/>
      <c r="B928" s="229"/>
      <c r="C928" s="152"/>
      <c r="D928" s="37" t="s">
        <v>33</v>
      </c>
      <c r="E928" s="181"/>
      <c r="F928" s="155"/>
      <c r="G928" s="149"/>
      <c r="H928" s="178"/>
      <c r="I928" s="149"/>
      <c r="J928" s="181"/>
      <c r="K928" s="23">
        <v>1</v>
      </c>
      <c r="L928" s="181"/>
      <c r="M928" s="149"/>
      <c r="N928" s="181"/>
      <c r="O928" s="181"/>
      <c r="P928" s="181"/>
      <c r="Q928" s="181"/>
      <c r="R928" s="184"/>
    </row>
    <row r="929" spans="1:18" x14ac:dyDescent="0.25">
      <c r="A929" s="187"/>
      <c r="B929" s="229"/>
      <c r="C929" s="152"/>
      <c r="D929" s="37" t="s">
        <v>34</v>
      </c>
      <c r="E929" s="181"/>
      <c r="F929" s="155"/>
      <c r="G929" s="149"/>
      <c r="H929" s="178"/>
      <c r="I929" s="149"/>
      <c r="J929" s="181"/>
      <c r="K929" s="23">
        <v>1</v>
      </c>
      <c r="L929" s="181"/>
      <c r="M929" s="149"/>
      <c r="N929" s="181"/>
      <c r="O929" s="181"/>
      <c r="P929" s="181"/>
      <c r="Q929" s="181"/>
      <c r="R929" s="184"/>
    </row>
    <row r="930" spans="1:18" x14ac:dyDescent="0.25">
      <c r="A930" s="187"/>
      <c r="B930" s="229"/>
      <c r="C930" s="152"/>
      <c r="D930" s="37" t="s">
        <v>35</v>
      </c>
      <c r="E930" s="181"/>
      <c r="F930" s="155"/>
      <c r="G930" s="149"/>
      <c r="H930" s="178"/>
      <c r="I930" s="149"/>
      <c r="J930" s="181"/>
      <c r="K930" s="23">
        <v>1</v>
      </c>
      <c r="L930" s="181"/>
      <c r="M930" s="149"/>
      <c r="N930" s="181"/>
      <c r="O930" s="181"/>
      <c r="P930" s="181"/>
      <c r="Q930" s="181"/>
      <c r="R930" s="184"/>
    </row>
    <row r="931" spans="1:18" x14ac:dyDescent="0.25">
      <c r="A931" s="187"/>
      <c r="B931" s="229"/>
      <c r="C931" s="153"/>
      <c r="D931" s="37" t="s">
        <v>36</v>
      </c>
      <c r="E931" s="182"/>
      <c r="F931" s="155"/>
      <c r="G931" s="150"/>
      <c r="H931" s="179"/>
      <c r="I931" s="150"/>
      <c r="J931" s="182"/>
      <c r="K931" s="23">
        <v>1</v>
      </c>
      <c r="L931" s="182"/>
      <c r="M931" s="150"/>
      <c r="N931" s="182"/>
      <c r="O931" s="182"/>
      <c r="P931" s="182"/>
      <c r="Q931" s="182"/>
      <c r="R931" s="185"/>
    </row>
    <row r="932" spans="1:18" x14ac:dyDescent="0.25">
      <c r="A932" s="187"/>
      <c r="B932" s="229"/>
      <c r="C932" s="151" t="s">
        <v>485</v>
      </c>
      <c r="D932" s="37" t="s">
        <v>28</v>
      </c>
      <c r="E932" s="180"/>
      <c r="F932" s="155"/>
      <c r="G932" s="148" t="s">
        <v>482</v>
      </c>
      <c r="H932" s="177" t="s">
        <v>450</v>
      </c>
      <c r="I932" s="148"/>
      <c r="J932" s="180"/>
      <c r="K932" s="23">
        <v>1</v>
      </c>
      <c r="L932" s="180"/>
      <c r="M932" s="301"/>
      <c r="N932" s="180"/>
      <c r="O932" s="180"/>
      <c r="P932" s="180"/>
      <c r="Q932" s="180"/>
      <c r="R932" s="183"/>
    </row>
    <row r="933" spans="1:18" x14ac:dyDescent="0.25">
      <c r="A933" s="187"/>
      <c r="B933" s="229"/>
      <c r="C933" s="152"/>
      <c r="D933" s="37" t="s">
        <v>33</v>
      </c>
      <c r="E933" s="181"/>
      <c r="F933" s="155"/>
      <c r="G933" s="149"/>
      <c r="H933" s="178"/>
      <c r="I933" s="149"/>
      <c r="J933" s="181"/>
      <c r="K933" s="23">
        <v>1</v>
      </c>
      <c r="L933" s="181"/>
      <c r="M933" s="301"/>
      <c r="N933" s="181"/>
      <c r="O933" s="181"/>
      <c r="P933" s="181"/>
      <c r="Q933" s="181"/>
      <c r="R933" s="184"/>
    </row>
    <row r="934" spans="1:18" x14ac:dyDescent="0.25">
      <c r="A934" s="187"/>
      <c r="B934" s="229"/>
      <c r="C934" s="152"/>
      <c r="D934" s="37" t="s">
        <v>34</v>
      </c>
      <c r="E934" s="181"/>
      <c r="F934" s="155"/>
      <c r="G934" s="149"/>
      <c r="H934" s="178"/>
      <c r="I934" s="149"/>
      <c r="J934" s="181"/>
      <c r="K934" s="23">
        <v>1</v>
      </c>
      <c r="L934" s="181"/>
      <c r="M934" s="301"/>
      <c r="N934" s="181"/>
      <c r="O934" s="181"/>
      <c r="P934" s="181"/>
      <c r="Q934" s="181"/>
      <c r="R934" s="184"/>
    </row>
    <row r="935" spans="1:18" x14ac:dyDescent="0.25">
      <c r="A935" s="187"/>
      <c r="B935" s="229"/>
      <c r="C935" s="152"/>
      <c r="D935" s="37" t="s">
        <v>35</v>
      </c>
      <c r="E935" s="181"/>
      <c r="F935" s="155"/>
      <c r="G935" s="149"/>
      <c r="H935" s="178"/>
      <c r="I935" s="149"/>
      <c r="J935" s="181"/>
      <c r="K935" s="23">
        <v>1</v>
      </c>
      <c r="L935" s="181"/>
      <c r="M935" s="301"/>
      <c r="N935" s="181"/>
      <c r="O935" s="181"/>
      <c r="P935" s="181"/>
      <c r="Q935" s="181"/>
      <c r="R935" s="184"/>
    </row>
    <row r="936" spans="1:18" x14ac:dyDescent="0.25">
      <c r="A936" s="187"/>
      <c r="B936" s="229"/>
      <c r="C936" s="153"/>
      <c r="D936" s="37" t="s">
        <v>36</v>
      </c>
      <c r="E936" s="182"/>
      <c r="F936" s="155"/>
      <c r="G936" s="150"/>
      <c r="H936" s="179"/>
      <c r="I936" s="150"/>
      <c r="J936" s="182"/>
      <c r="K936" s="23">
        <v>1</v>
      </c>
      <c r="L936" s="182"/>
      <c r="M936" s="301"/>
      <c r="N936" s="182"/>
      <c r="O936" s="182"/>
      <c r="P936" s="182"/>
      <c r="Q936" s="182"/>
      <c r="R936" s="185"/>
    </row>
    <row r="937" spans="1:18" ht="22.5" customHeight="1" x14ac:dyDescent="0.25">
      <c r="A937" s="187"/>
      <c r="B937" s="229"/>
      <c r="C937" s="151" t="s">
        <v>584</v>
      </c>
      <c r="D937" s="37" t="s">
        <v>28</v>
      </c>
      <c r="E937" s="180"/>
      <c r="F937" s="155"/>
      <c r="G937" s="148" t="s">
        <v>482</v>
      </c>
      <c r="H937" s="177" t="s">
        <v>450</v>
      </c>
      <c r="I937" s="148"/>
      <c r="J937" s="180"/>
      <c r="K937" s="23">
        <v>4</v>
      </c>
      <c r="L937" s="180"/>
      <c r="M937" s="149" t="s">
        <v>486</v>
      </c>
      <c r="N937" s="180"/>
      <c r="O937" s="180"/>
      <c r="P937" s="180"/>
      <c r="Q937" s="180"/>
      <c r="R937" s="183"/>
    </row>
    <row r="938" spans="1:18" ht="22.5" customHeight="1" x14ac:dyDescent="0.25">
      <c r="A938" s="187"/>
      <c r="B938" s="229"/>
      <c r="C938" s="152"/>
      <c r="D938" s="37" t="s">
        <v>33</v>
      </c>
      <c r="E938" s="181"/>
      <c r="F938" s="155"/>
      <c r="G938" s="149"/>
      <c r="H938" s="178"/>
      <c r="I938" s="149"/>
      <c r="J938" s="181"/>
      <c r="K938" s="23">
        <v>4</v>
      </c>
      <c r="L938" s="181"/>
      <c r="M938" s="149"/>
      <c r="N938" s="181"/>
      <c r="O938" s="181"/>
      <c r="P938" s="181"/>
      <c r="Q938" s="181"/>
      <c r="R938" s="184"/>
    </row>
    <row r="939" spans="1:18" ht="22.5" customHeight="1" x14ac:dyDescent="0.25">
      <c r="A939" s="187"/>
      <c r="B939" s="229"/>
      <c r="C939" s="152"/>
      <c r="D939" s="37" t="s">
        <v>34</v>
      </c>
      <c r="E939" s="181"/>
      <c r="F939" s="155"/>
      <c r="G939" s="149"/>
      <c r="H939" s="178"/>
      <c r="I939" s="149"/>
      <c r="J939" s="181"/>
      <c r="K939" s="23">
        <v>4</v>
      </c>
      <c r="L939" s="181"/>
      <c r="M939" s="149"/>
      <c r="N939" s="181"/>
      <c r="O939" s="181"/>
      <c r="P939" s="181"/>
      <c r="Q939" s="181"/>
      <c r="R939" s="184"/>
    </row>
    <row r="940" spans="1:18" ht="22.5" customHeight="1" x14ac:dyDescent="0.25">
      <c r="A940" s="187"/>
      <c r="B940" s="229"/>
      <c r="C940" s="152"/>
      <c r="D940" s="37" t="s">
        <v>35</v>
      </c>
      <c r="E940" s="181"/>
      <c r="F940" s="155"/>
      <c r="G940" s="149"/>
      <c r="H940" s="178"/>
      <c r="I940" s="149"/>
      <c r="J940" s="181"/>
      <c r="K940" s="23">
        <v>4</v>
      </c>
      <c r="L940" s="181"/>
      <c r="M940" s="149"/>
      <c r="N940" s="181"/>
      <c r="O940" s="181"/>
      <c r="P940" s="181"/>
      <c r="Q940" s="181"/>
      <c r="R940" s="184"/>
    </row>
    <row r="941" spans="1:18" ht="22.5" customHeight="1" x14ac:dyDescent="0.25">
      <c r="A941" s="187"/>
      <c r="B941" s="229"/>
      <c r="C941" s="153"/>
      <c r="D941" s="37" t="s">
        <v>36</v>
      </c>
      <c r="E941" s="182"/>
      <c r="F941" s="155"/>
      <c r="G941" s="150"/>
      <c r="H941" s="179"/>
      <c r="I941" s="150"/>
      <c r="J941" s="182"/>
      <c r="K941" s="23">
        <v>4</v>
      </c>
      <c r="L941" s="182"/>
      <c r="M941" s="150"/>
      <c r="N941" s="182"/>
      <c r="O941" s="182"/>
      <c r="P941" s="182"/>
      <c r="Q941" s="182"/>
      <c r="R941" s="185"/>
    </row>
    <row r="942" spans="1:18" x14ac:dyDescent="0.25">
      <c r="A942" s="187"/>
      <c r="B942" s="229"/>
      <c r="C942" s="292" t="s">
        <v>468</v>
      </c>
      <c r="D942" s="37" t="s">
        <v>28</v>
      </c>
      <c r="E942" s="180"/>
      <c r="F942" s="155"/>
      <c r="G942" s="148" t="s">
        <v>482</v>
      </c>
      <c r="H942" s="295" t="s">
        <v>450</v>
      </c>
      <c r="I942" s="148" t="s">
        <v>483</v>
      </c>
      <c r="J942" s="180"/>
      <c r="K942" s="23">
        <v>1</v>
      </c>
      <c r="L942" s="180"/>
      <c r="M942" s="298" t="s">
        <v>470</v>
      </c>
      <c r="N942" s="225"/>
      <c r="O942" s="154"/>
      <c r="P942" s="154"/>
      <c r="Q942" s="286"/>
      <c r="R942" s="286"/>
    </row>
    <row r="943" spans="1:18" x14ac:dyDescent="0.25">
      <c r="A943" s="187"/>
      <c r="B943" s="229"/>
      <c r="C943" s="293"/>
      <c r="D943" s="37" t="s">
        <v>33</v>
      </c>
      <c r="E943" s="181"/>
      <c r="F943" s="155"/>
      <c r="G943" s="149"/>
      <c r="H943" s="296"/>
      <c r="I943" s="149"/>
      <c r="J943" s="181"/>
      <c r="K943" s="23">
        <v>1</v>
      </c>
      <c r="L943" s="181"/>
      <c r="M943" s="299"/>
      <c r="N943" s="226"/>
      <c r="O943" s="155"/>
      <c r="P943" s="155"/>
      <c r="Q943" s="287"/>
      <c r="R943" s="287"/>
    </row>
    <row r="944" spans="1:18" x14ac:dyDescent="0.25">
      <c r="A944" s="187"/>
      <c r="B944" s="229"/>
      <c r="C944" s="293"/>
      <c r="D944" s="37" t="s">
        <v>34</v>
      </c>
      <c r="E944" s="181"/>
      <c r="F944" s="155"/>
      <c r="G944" s="149"/>
      <c r="H944" s="296"/>
      <c r="I944" s="149"/>
      <c r="J944" s="181"/>
      <c r="K944" s="23">
        <v>1</v>
      </c>
      <c r="L944" s="181"/>
      <c r="M944" s="299"/>
      <c r="N944" s="226"/>
      <c r="O944" s="155"/>
      <c r="P944" s="155"/>
      <c r="Q944" s="287"/>
      <c r="R944" s="287"/>
    </row>
    <row r="945" spans="1:18" x14ac:dyDescent="0.25">
      <c r="A945" s="187"/>
      <c r="B945" s="229"/>
      <c r="C945" s="293"/>
      <c r="D945" s="37" t="s">
        <v>35</v>
      </c>
      <c r="E945" s="181"/>
      <c r="F945" s="155"/>
      <c r="G945" s="149"/>
      <c r="H945" s="296"/>
      <c r="I945" s="149"/>
      <c r="J945" s="181"/>
      <c r="K945" s="23">
        <v>1</v>
      </c>
      <c r="L945" s="181"/>
      <c r="M945" s="299"/>
      <c r="N945" s="226"/>
      <c r="O945" s="155"/>
      <c r="P945" s="155"/>
      <c r="Q945" s="287"/>
      <c r="R945" s="287"/>
    </row>
    <row r="946" spans="1:18" x14ac:dyDescent="0.25">
      <c r="A946" s="188"/>
      <c r="B946" s="230"/>
      <c r="C946" s="294"/>
      <c r="D946" s="37" t="s">
        <v>36</v>
      </c>
      <c r="E946" s="182"/>
      <c r="F946" s="156"/>
      <c r="G946" s="150"/>
      <c r="H946" s="297"/>
      <c r="I946" s="150"/>
      <c r="J946" s="182"/>
      <c r="K946" s="23">
        <v>1</v>
      </c>
      <c r="L946" s="182"/>
      <c r="M946" s="300"/>
      <c r="N946" s="227"/>
      <c r="O946" s="156"/>
      <c r="P946" s="156"/>
      <c r="Q946" s="288"/>
      <c r="R946" s="288"/>
    </row>
    <row r="947" spans="1:18" x14ac:dyDescent="0.25">
      <c r="A947" s="186" t="s">
        <v>487</v>
      </c>
      <c r="B947" s="228" t="s">
        <v>488</v>
      </c>
      <c r="C947" s="167" t="s">
        <v>489</v>
      </c>
      <c r="D947" s="105" t="s">
        <v>27</v>
      </c>
      <c r="E947" s="34">
        <v>99</v>
      </c>
      <c r="F947" s="34"/>
      <c r="G947" s="34"/>
      <c r="H947" s="34"/>
      <c r="I947" s="34"/>
      <c r="J947" s="34">
        <f>SUM(J948:J952)</f>
        <v>45</v>
      </c>
      <c r="K947" s="34">
        <f>SUM(K948:K952)</f>
        <v>35</v>
      </c>
      <c r="L947" s="34"/>
      <c r="M947" s="34"/>
      <c r="N947" s="34"/>
      <c r="O947" s="34"/>
      <c r="P947" s="34"/>
      <c r="Q947" s="34"/>
      <c r="R947" s="34">
        <f>SUM(R948:R952)</f>
        <v>61</v>
      </c>
    </row>
    <row r="948" spans="1:18" x14ac:dyDescent="0.25">
      <c r="A948" s="187"/>
      <c r="B948" s="229"/>
      <c r="C948" s="168"/>
      <c r="D948" s="55" t="s">
        <v>28</v>
      </c>
      <c r="E948" s="5">
        <v>24</v>
      </c>
      <c r="F948" s="154"/>
      <c r="G948" s="170" t="s">
        <v>482</v>
      </c>
      <c r="H948" s="192" t="s">
        <v>490</v>
      </c>
      <c r="I948" s="170" t="s">
        <v>483</v>
      </c>
      <c r="J948" s="5">
        <v>8</v>
      </c>
      <c r="K948" s="5">
        <f>K958+K963+K968</f>
        <v>7</v>
      </c>
      <c r="L948" s="183"/>
      <c r="M948" s="170" t="s">
        <v>326</v>
      </c>
      <c r="N948" s="183"/>
      <c r="O948" s="183"/>
      <c r="P948" s="183"/>
      <c r="Q948" s="183"/>
      <c r="R948" s="5">
        <v>14</v>
      </c>
    </row>
    <row r="949" spans="1:18" x14ac:dyDescent="0.25">
      <c r="A949" s="187"/>
      <c r="B949" s="229"/>
      <c r="C949" s="168"/>
      <c r="D949" s="55" t="s">
        <v>33</v>
      </c>
      <c r="E949" s="5">
        <v>20</v>
      </c>
      <c r="F949" s="155"/>
      <c r="G949" s="171"/>
      <c r="H949" s="193"/>
      <c r="I949" s="171"/>
      <c r="J949" s="5">
        <v>10</v>
      </c>
      <c r="K949" s="5">
        <f t="shared" ref="K949:K952" si="62">K959+K964+K969</f>
        <v>7</v>
      </c>
      <c r="L949" s="184"/>
      <c r="M949" s="171"/>
      <c r="N949" s="184"/>
      <c r="O949" s="184"/>
      <c r="P949" s="184"/>
      <c r="Q949" s="184"/>
      <c r="R949" s="5">
        <v>15</v>
      </c>
    </row>
    <row r="950" spans="1:18" x14ac:dyDescent="0.25">
      <c r="A950" s="187"/>
      <c r="B950" s="229"/>
      <c r="C950" s="168"/>
      <c r="D950" s="55" t="s">
        <v>34</v>
      </c>
      <c r="E950" s="5">
        <v>17</v>
      </c>
      <c r="F950" s="155"/>
      <c r="G950" s="171"/>
      <c r="H950" s="193"/>
      <c r="I950" s="171"/>
      <c r="J950" s="5">
        <v>15</v>
      </c>
      <c r="K950" s="5">
        <f t="shared" si="62"/>
        <v>6</v>
      </c>
      <c r="L950" s="184"/>
      <c r="M950" s="171"/>
      <c r="N950" s="184"/>
      <c r="O950" s="184"/>
      <c r="P950" s="184"/>
      <c r="Q950" s="184"/>
      <c r="R950" s="5">
        <v>15</v>
      </c>
    </row>
    <row r="951" spans="1:18" x14ac:dyDescent="0.25">
      <c r="A951" s="187"/>
      <c r="B951" s="229"/>
      <c r="C951" s="168"/>
      <c r="D951" s="55" t="s">
        <v>35</v>
      </c>
      <c r="E951" s="5">
        <v>16</v>
      </c>
      <c r="F951" s="155"/>
      <c r="G951" s="171"/>
      <c r="H951" s="193"/>
      <c r="I951" s="171"/>
      <c r="J951" s="5">
        <v>4</v>
      </c>
      <c r="K951" s="5">
        <f t="shared" si="62"/>
        <v>6</v>
      </c>
      <c r="L951" s="184"/>
      <c r="M951" s="171"/>
      <c r="N951" s="184"/>
      <c r="O951" s="184"/>
      <c r="P951" s="184"/>
      <c r="Q951" s="184"/>
      <c r="R951" s="5">
        <v>5</v>
      </c>
    </row>
    <row r="952" spans="1:18" x14ac:dyDescent="0.25">
      <c r="A952" s="187"/>
      <c r="B952" s="229"/>
      <c r="C952" s="169"/>
      <c r="D952" s="55" t="s">
        <v>36</v>
      </c>
      <c r="E952" s="5">
        <v>22</v>
      </c>
      <c r="F952" s="155"/>
      <c r="G952" s="172"/>
      <c r="H952" s="194"/>
      <c r="I952" s="172"/>
      <c r="J952" s="5">
        <v>8</v>
      </c>
      <c r="K952" s="5">
        <f t="shared" si="62"/>
        <v>9</v>
      </c>
      <c r="L952" s="185"/>
      <c r="M952" s="172"/>
      <c r="N952" s="185"/>
      <c r="O952" s="185"/>
      <c r="P952" s="185"/>
      <c r="Q952" s="185"/>
      <c r="R952" s="5">
        <v>12</v>
      </c>
    </row>
    <row r="953" spans="1:18" x14ac:dyDescent="0.25">
      <c r="A953" s="187"/>
      <c r="B953" s="229"/>
      <c r="C953" s="289" t="s">
        <v>399</v>
      </c>
      <c r="D953" s="37" t="s">
        <v>28</v>
      </c>
      <c r="E953" s="180"/>
      <c r="F953" s="155"/>
      <c r="G953" s="148" t="s">
        <v>482</v>
      </c>
      <c r="H953" s="177" t="s">
        <v>490</v>
      </c>
      <c r="I953" s="148" t="s">
        <v>483</v>
      </c>
      <c r="J953" s="180"/>
      <c r="K953" s="283"/>
      <c r="L953" s="180"/>
      <c r="M953" s="225"/>
      <c r="N953" s="183"/>
      <c r="O953" s="183"/>
      <c r="P953" s="183"/>
      <c r="Q953" s="183"/>
      <c r="R953" s="183"/>
    </row>
    <row r="954" spans="1:18" x14ac:dyDescent="0.25">
      <c r="A954" s="187"/>
      <c r="B954" s="229"/>
      <c r="C954" s="290"/>
      <c r="D954" s="37" t="s">
        <v>33</v>
      </c>
      <c r="E954" s="181"/>
      <c r="F954" s="155"/>
      <c r="G954" s="149"/>
      <c r="H954" s="178"/>
      <c r="I954" s="149"/>
      <c r="J954" s="181"/>
      <c r="K954" s="284"/>
      <c r="L954" s="181"/>
      <c r="M954" s="226"/>
      <c r="N954" s="184"/>
      <c r="O954" s="184"/>
      <c r="P954" s="184"/>
      <c r="Q954" s="184"/>
      <c r="R954" s="184"/>
    </row>
    <row r="955" spans="1:18" x14ac:dyDescent="0.25">
      <c r="A955" s="187"/>
      <c r="B955" s="229"/>
      <c r="C955" s="290"/>
      <c r="D955" s="37" t="s">
        <v>34</v>
      </c>
      <c r="E955" s="181"/>
      <c r="F955" s="155"/>
      <c r="G955" s="149"/>
      <c r="H955" s="178"/>
      <c r="I955" s="149"/>
      <c r="J955" s="181"/>
      <c r="K955" s="284"/>
      <c r="L955" s="181"/>
      <c r="M955" s="226"/>
      <c r="N955" s="184"/>
      <c r="O955" s="184"/>
      <c r="P955" s="184"/>
      <c r="Q955" s="184"/>
      <c r="R955" s="184"/>
    </row>
    <row r="956" spans="1:18" x14ac:dyDescent="0.25">
      <c r="A956" s="187"/>
      <c r="B956" s="229"/>
      <c r="C956" s="290"/>
      <c r="D956" s="37" t="s">
        <v>35</v>
      </c>
      <c r="E956" s="181"/>
      <c r="F956" s="155"/>
      <c r="G956" s="149"/>
      <c r="H956" s="178"/>
      <c r="I956" s="149"/>
      <c r="J956" s="181"/>
      <c r="K956" s="284"/>
      <c r="L956" s="181"/>
      <c r="M956" s="226"/>
      <c r="N956" s="184"/>
      <c r="O956" s="184"/>
      <c r="P956" s="184"/>
      <c r="Q956" s="184"/>
      <c r="R956" s="184"/>
    </row>
    <row r="957" spans="1:18" x14ac:dyDescent="0.25">
      <c r="A957" s="187"/>
      <c r="B957" s="229"/>
      <c r="C957" s="291"/>
      <c r="D957" s="37" t="s">
        <v>36</v>
      </c>
      <c r="E957" s="182"/>
      <c r="F957" s="155"/>
      <c r="G957" s="150"/>
      <c r="H957" s="179"/>
      <c r="I957" s="150"/>
      <c r="J957" s="182"/>
      <c r="K957" s="285"/>
      <c r="L957" s="182"/>
      <c r="M957" s="227"/>
      <c r="N957" s="185"/>
      <c r="O957" s="185"/>
      <c r="P957" s="185"/>
      <c r="Q957" s="185"/>
      <c r="R957" s="185"/>
    </row>
    <row r="958" spans="1:18" x14ac:dyDescent="0.25">
      <c r="A958" s="187"/>
      <c r="B958" s="229"/>
      <c r="C958" s="151" t="s">
        <v>51</v>
      </c>
      <c r="D958" s="37" t="s">
        <v>28</v>
      </c>
      <c r="E958" s="180"/>
      <c r="F958" s="155"/>
      <c r="G958" s="148" t="s">
        <v>482</v>
      </c>
      <c r="H958" s="177" t="s">
        <v>490</v>
      </c>
      <c r="I958" s="148" t="s">
        <v>585</v>
      </c>
      <c r="J958" s="180"/>
      <c r="K958" s="23">
        <v>5</v>
      </c>
      <c r="L958" s="180"/>
      <c r="M958" s="148" t="s">
        <v>312</v>
      </c>
      <c r="N958" s="183"/>
      <c r="O958" s="183"/>
      <c r="P958" s="183"/>
      <c r="Q958" s="183"/>
      <c r="R958" s="183"/>
    </row>
    <row r="959" spans="1:18" x14ac:dyDescent="0.25">
      <c r="A959" s="187"/>
      <c r="B959" s="229"/>
      <c r="C959" s="152"/>
      <c r="D959" s="37" t="s">
        <v>33</v>
      </c>
      <c r="E959" s="181"/>
      <c r="F959" s="155"/>
      <c r="G959" s="149"/>
      <c r="H959" s="178"/>
      <c r="I959" s="149"/>
      <c r="J959" s="181"/>
      <c r="K959" s="23">
        <v>5</v>
      </c>
      <c r="L959" s="181"/>
      <c r="M959" s="149"/>
      <c r="N959" s="184"/>
      <c r="O959" s="184"/>
      <c r="P959" s="184"/>
      <c r="Q959" s="184"/>
      <c r="R959" s="184"/>
    </row>
    <row r="960" spans="1:18" x14ac:dyDescent="0.25">
      <c r="A960" s="187"/>
      <c r="B960" s="229"/>
      <c r="C960" s="152"/>
      <c r="D960" s="37" t="s">
        <v>34</v>
      </c>
      <c r="E960" s="181"/>
      <c r="F960" s="155"/>
      <c r="G960" s="149"/>
      <c r="H960" s="178"/>
      <c r="I960" s="149"/>
      <c r="J960" s="181"/>
      <c r="K960" s="23">
        <v>4</v>
      </c>
      <c r="L960" s="181"/>
      <c r="M960" s="149"/>
      <c r="N960" s="184"/>
      <c r="O960" s="184"/>
      <c r="P960" s="184"/>
      <c r="Q960" s="184"/>
      <c r="R960" s="184"/>
    </row>
    <row r="961" spans="1:18" x14ac:dyDescent="0.25">
      <c r="A961" s="187"/>
      <c r="B961" s="229"/>
      <c r="C961" s="152"/>
      <c r="D961" s="37" t="s">
        <v>35</v>
      </c>
      <c r="E961" s="181"/>
      <c r="F961" s="155"/>
      <c r="G961" s="149"/>
      <c r="H961" s="178"/>
      <c r="I961" s="149"/>
      <c r="J961" s="181"/>
      <c r="K961" s="23">
        <v>4</v>
      </c>
      <c r="L961" s="181"/>
      <c r="M961" s="149"/>
      <c r="N961" s="184"/>
      <c r="O961" s="184"/>
      <c r="P961" s="184"/>
      <c r="Q961" s="184"/>
      <c r="R961" s="184"/>
    </row>
    <row r="962" spans="1:18" x14ac:dyDescent="0.25">
      <c r="A962" s="187"/>
      <c r="B962" s="229"/>
      <c r="C962" s="153"/>
      <c r="D962" s="37" t="s">
        <v>36</v>
      </c>
      <c r="E962" s="182"/>
      <c r="F962" s="155"/>
      <c r="G962" s="150"/>
      <c r="H962" s="179"/>
      <c r="I962" s="150"/>
      <c r="J962" s="182"/>
      <c r="K962" s="23">
        <v>7</v>
      </c>
      <c r="L962" s="182"/>
      <c r="M962" s="150"/>
      <c r="N962" s="185"/>
      <c r="O962" s="185"/>
      <c r="P962" s="185"/>
      <c r="Q962" s="185"/>
      <c r="R962" s="185"/>
    </row>
    <row r="963" spans="1:18" x14ac:dyDescent="0.25">
      <c r="A963" s="187"/>
      <c r="B963" s="229"/>
      <c r="C963" s="151" t="s">
        <v>491</v>
      </c>
      <c r="D963" s="37" t="s">
        <v>28</v>
      </c>
      <c r="E963" s="180"/>
      <c r="F963" s="155"/>
      <c r="G963" s="148" t="s">
        <v>482</v>
      </c>
      <c r="H963" s="177" t="s">
        <v>490</v>
      </c>
      <c r="I963" s="148" t="s">
        <v>483</v>
      </c>
      <c r="J963" s="180"/>
      <c r="K963" s="23">
        <v>1</v>
      </c>
      <c r="L963" s="180"/>
      <c r="M963" s="148"/>
      <c r="N963" s="183"/>
      <c r="O963" s="183"/>
      <c r="P963" s="183"/>
      <c r="Q963" s="183"/>
      <c r="R963" s="183"/>
    </row>
    <row r="964" spans="1:18" x14ac:dyDescent="0.25">
      <c r="A964" s="187"/>
      <c r="B964" s="229"/>
      <c r="C964" s="152"/>
      <c r="D964" s="37" t="s">
        <v>33</v>
      </c>
      <c r="E964" s="181"/>
      <c r="F964" s="155"/>
      <c r="G964" s="149"/>
      <c r="H964" s="178"/>
      <c r="I964" s="149"/>
      <c r="J964" s="181"/>
      <c r="K964" s="23">
        <v>1</v>
      </c>
      <c r="L964" s="181"/>
      <c r="M964" s="149"/>
      <c r="N964" s="184"/>
      <c r="O964" s="184"/>
      <c r="P964" s="184"/>
      <c r="Q964" s="184"/>
      <c r="R964" s="184"/>
    </row>
    <row r="965" spans="1:18" x14ac:dyDescent="0.25">
      <c r="A965" s="187"/>
      <c r="B965" s="229"/>
      <c r="C965" s="152"/>
      <c r="D965" s="37" t="s">
        <v>34</v>
      </c>
      <c r="E965" s="181"/>
      <c r="F965" s="155"/>
      <c r="G965" s="149"/>
      <c r="H965" s="178"/>
      <c r="I965" s="149"/>
      <c r="J965" s="181"/>
      <c r="K965" s="23">
        <v>1</v>
      </c>
      <c r="L965" s="181"/>
      <c r="M965" s="149"/>
      <c r="N965" s="184"/>
      <c r="O965" s="184"/>
      <c r="P965" s="184"/>
      <c r="Q965" s="184"/>
      <c r="R965" s="184"/>
    </row>
    <row r="966" spans="1:18" x14ac:dyDescent="0.25">
      <c r="A966" s="187"/>
      <c r="B966" s="229"/>
      <c r="C966" s="152"/>
      <c r="D966" s="37" t="s">
        <v>35</v>
      </c>
      <c r="E966" s="181"/>
      <c r="F966" s="155"/>
      <c r="G966" s="149"/>
      <c r="H966" s="178"/>
      <c r="I966" s="149"/>
      <c r="J966" s="181"/>
      <c r="K966" s="23">
        <v>1</v>
      </c>
      <c r="L966" s="181"/>
      <c r="M966" s="149"/>
      <c r="N966" s="184"/>
      <c r="O966" s="184"/>
      <c r="P966" s="184"/>
      <c r="Q966" s="184"/>
      <c r="R966" s="184"/>
    </row>
    <row r="967" spans="1:18" x14ac:dyDescent="0.25">
      <c r="A967" s="187"/>
      <c r="B967" s="229"/>
      <c r="C967" s="153"/>
      <c r="D967" s="37" t="s">
        <v>36</v>
      </c>
      <c r="E967" s="182"/>
      <c r="F967" s="155"/>
      <c r="G967" s="150"/>
      <c r="H967" s="179"/>
      <c r="I967" s="150"/>
      <c r="J967" s="182"/>
      <c r="K967" s="23">
        <v>1</v>
      </c>
      <c r="L967" s="182"/>
      <c r="M967" s="150"/>
      <c r="N967" s="185"/>
      <c r="O967" s="185"/>
      <c r="P967" s="185"/>
      <c r="Q967" s="185"/>
      <c r="R967" s="185"/>
    </row>
    <row r="968" spans="1:18" x14ac:dyDescent="0.25">
      <c r="A968" s="187"/>
      <c r="B968" s="229"/>
      <c r="C968" s="151" t="s">
        <v>492</v>
      </c>
      <c r="D968" s="37" t="s">
        <v>28</v>
      </c>
      <c r="E968" s="180"/>
      <c r="F968" s="155"/>
      <c r="G968" s="148" t="s">
        <v>482</v>
      </c>
      <c r="H968" s="177" t="s">
        <v>490</v>
      </c>
      <c r="I968" s="148" t="s">
        <v>483</v>
      </c>
      <c r="J968" s="180"/>
      <c r="K968" s="23">
        <v>1</v>
      </c>
      <c r="L968" s="180"/>
      <c r="M968" s="148"/>
      <c r="N968" s="183"/>
      <c r="O968" s="183"/>
      <c r="P968" s="183"/>
      <c r="Q968" s="183"/>
      <c r="R968" s="183"/>
    </row>
    <row r="969" spans="1:18" x14ac:dyDescent="0.25">
      <c r="A969" s="187"/>
      <c r="B969" s="229"/>
      <c r="C969" s="152"/>
      <c r="D969" s="37" t="s">
        <v>33</v>
      </c>
      <c r="E969" s="181"/>
      <c r="F969" s="155"/>
      <c r="G969" s="149"/>
      <c r="H969" s="178"/>
      <c r="I969" s="149"/>
      <c r="J969" s="181"/>
      <c r="K969" s="23">
        <v>1</v>
      </c>
      <c r="L969" s="181"/>
      <c r="M969" s="149"/>
      <c r="N969" s="184"/>
      <c r="O969" s="184"/>
      <c r="P969" s="184"/>
      <c r="Q969" s="184"/>
      <c r="R969" s="184"/>
    </row>
    <row r="970" spans="1:18" x14ac:dyDescent="0.25">
      <c r="A970" s="187"/>
      <c r="B970" s="229"/>
      <c r="C970" s="152"/>
      <c r="D970" s="37" t="s">
        <v>34</v>
      </c>
      <c r="E970" s="181"/>
      <c r="F970" s="155"/>
      <c r="G970" s="149"/>
      <c r="H970" s="178"/>
      <c r="I970" s="149"/>
      <c r="J970" s="181"/>
      <c r="K970" s="23">
        <v>1</v>
      </c>
      <c r="L970" s="181"/>
      <c r="M970" s="149"/>
      <c r="N970" s="184"/>
      <c r="O970" s="184"/>
      <c r="P970" s="184"/>
      <c r="Q970" s="184"/>
      <c r="R970" s="184"/>
    </row>
    <row r="971" spans="1:18" x14ac:dyDescent="0.25">
      <c r="A971" s="187"/>
      <c r="B971" s="229"/>
      <c r="C971" s="152"/>
      <c r="D971" s="37" t="s">
        <v>35</v>
      </c>
      <c r="E971" s="181"/>
      <c r="F971" s="155"/>
      <c r="G971" s="149"/>
      <c r="H971" s="178"/>
      <c r="I971" s="149"/>
      <c r="J971" s="181"/>
      <c r="K971" s="23">
        <v>1</v>
      </c>
      <c r="L971" s="181"/>
      <c r="M971" s="149"/>
      <c r="N971" s="184"/>
      <c r="O971" s="184"/>
      <c r="P971" s="184"/>
      <c r="Q971" s="184"/>
      <c r="R971" s="184"/>
    </row>
    <row r="972" spans="1:18" x14ac:dyDescent="0.25">
      <c r="A972" s="188"/>
      <c r="B972" s="230"/>
      <c r="C972" s="153"/>
      <c r="D972" s="37" t="s">
        <v>36</v>
      </c>
      <c r="E972" s="182"/>
      <c r="F972" s="156"/>
      <c r="G972" s="150"/>
      <c r="H972" s="179"/>
      <c r="I972" s="150"/>
      <c r="J972" s="182"/>
      <c r="K972" s="23">
        <v>1</v>
      </c>
      <c r="L972" s="182"/>
      <c r="M972" s="150"/>
      <c r="N972" s="185"/>
      <c r="O972" s="185"/>
      <c r="P972" s="185"/>
      <c r="Q972" s="185"/>
      <c r="R972" s="185"/>
    </row>
    <row r="973" spans="1:18" x14ac:dyDescent="0.25">
      <c r="A973" s="186" t="s">
        <v>493</v>
      </c>
      <c r="B973" s="228" t="s">
        <v>494</v>
      </c>
      <c r="C973" s="164" t="s">
        <v>495</v>
      </c>
      <c r="D973" s="105" t="s">
        <v>27</v>
      </c>
      <c r="E973" s="34">
        <v>51</v>
      </c>
      <c r="F973" s="34"/>
      <c r="G973" s="34"/>
      <c r="H973" s="34"/>
      <c r="I973" s="34"/>
      <c r="J973" s="34">
        <f>SUM(J974:J978)</f>
        <v>23</v>
      </c>
      <c r="K973" s="34">
        <f t="shared" ref="K973:L973" si="63">SUM(K974:K978)</f>
        <v>24</v>
      </c>
      <c r="L973" s="34">
        <f t="shared" si="63"/>
        <v>14</v>
      </c>
      <c r="M973" s="34"/>
      <c r="N973" s="34"/>
      <c r="O973" s="34">
        <f>SUM(O974:O978)</f>
        <v>10</v>
      </c>
      <c r="P973" s="34">
        <f t="shared" ref="P973:R973" si="64">SUM(P974:P978)</f>
        <v>5</v>
      </c>
      <c r="Q973" s="34">
        <f t="shared" si="64"/>
        <v>10</v>
      </c>
      <c r="R973" s="34">
        <f t="shared" si="64"/>
        <v>19</v>
      </c>
    </row>
    <row r="974" spans="1:18" x14ac:dyDescent="0.25">
      <c r="A974" s="187"/>
      <c r="B974" s="229"/>
      <c r="C974" s="165"/>
      <c r="D974" s="55" t="s">
        <v>28</v>
      </c>
      <c r="E974" s="5">
        <v>8</v>
      </c>
      <c r="F974" s="154"/>
      <c r="G974" s="170" t="s">
        <v>318</v>
      </c>
      <c r="H974" s="192" t="s">
        <v>39</v>
      </c>
      <c r="I974" s="170" t="s">
        <v>496</v>
      </c>
      <c r="J974" s="5">
        <v>4</v>
      </c>
      <c r="K974" s="5">
        <f>K979+K994+K999</f>
        <v>5</v>
      </c>
      <c r="L974" s="5">
        <f>L994</f>
        <v>3</v>
      </c>
      <c r="M974" s="170" t="s">
        <v>326</v>
      </c>
      <c r="N974" s="148" t="s">
        <v>484</v>
      </c>
      <c r="O974" s="36">
        <f>O984</f>
        <v>2</v>
      </c>
      <c r="P974" s="36">
        <f t="shared" ref="P974:Q974" si="65">P984</f>
        <v>1</v>
      </c>
      <c r="Q974" s="36">
        <f t="shared" si="65"/>
        <v>2</v>
      </c>
      <c r="R974" s="5">
        <v>4</v>
      </c>
    </row>
    <row r="975" spans="1:18" x14ac:dyDescent="0.25">
      <c r="A975" s="187"/>
      <c r="B975" s="229"/>
      <c r="C975" s="165"/>
      <c r="D975" s="55" t="s">
        <v>33</v>
      </c>
      <c r="E975" s="5">
        <v>10</v>
      </c>
      <c r="F975" s="155"/>
      <c r="G975" s="171"/>
      <c r="H975" s="193"/>
      <c r="I975" s="171"/>
      <c r="J975" s="5">
        <v>4</v>
      </c>
      <c r="K975" s="5">
        <f t="shared" ref="K975:K978" si="66">K980+K995+K1000</f>
        <v>5</v>
      </c>
      <c r="L975" s="5">
        <f t="shared" ref="L975:L978" si="67">L995</f>
        <v>3</v>
      </c>
      <c r="M975" s="171"/>
      <c r="N975" s="149"/>
      <c r="O975" s="36">
        <f t="shared" ref="O975:Q978" si="68">O985</f>
        <v>2</v>
      </c>
      <c r="P975" s="36">
        <f t="shared" si="68"/>
        <v>1</v>
      </c>
      <c r="Q975" s="36">
        <f t="shared" si="68"/>
        <v>2</v>
      </c>
      <c r="R975" s="5">
        <v>4</v>
      </c>
    </row>
    <row r="976" spans="1:18" x14ac:dyDescent="0.25">
      <c r="A976" s="187"/>
      <c r="B976" s="229"/>
      <c r="C976" s="165"/>
      <c r="D976" s="55" t="s">
        <v>34</v>
      </c>
      <c r="E976" s="5">
        <v>12</v>
      </c>
      <c r="F976" s="155"/>
      <c r="G976" s="171"/>
      <c r="H976" s="193"/>
      <c r="I976" s="171"/>
      <c r="J976" s="5">
        <v>8</v>
      </c>
      <c r="K976" s="5">
        <f t="shared" si="66"/>
        <v>5</v>
      </c>
      <c r="L976" s="5">
        <f t="shared" si="67"/>
        <v>3</v>
      </c>
      <c r="M976" s="171"/>
      <c r="N976" s="149"/>
      <c r="O976" s="36">
        <f t="shared" si="68"/>
        <v>2</v>
      </c>
      <c r="P976" s="36">
        <f t="shared" si="68"/>
        <v>1</v>
      </c>
      <c r="Q976" s="36">
        <f t="shared" si="68"/>
        <v>2</v>
      </c>
      <c r="R976" s="5">
        <v>4</v>
      </c>
    </row>
    <row r="977" spans="1:18" x14ac:dyDescent="0.25">
      <c r="A977" s="187"/>
      <c r="B977" s="229"/>
      <c r="C977" s="165"/>
      <c r="D977" s="55" t="s">
        <v>35</v>
      </c>
      <c r="E977" s="5">
        <v>8</v>
      </c>
      <c r="F977" s="155"/>
      <c r="G977" s="171"/>
      <c r="H977" s="193"/>
      <c r="I977" s="171"/>
      <c r="J977" s="5">
        <v>3</v>
      </c>
      <c r="K977" s="5">
        <f t="shared" si="66"/>
        <v>4</v>
      </c>
      <c r="L977" s="5">
        <f t="shared" si="67"/>
        <v>2</v>
      </c>
      <c r="M977" s="171"/>
      <c r="N977" s="149"/>
      <c r="O977" s="36">
        <f t="shared" si="68"/>
        <v>2</v>
      </c>
      <c r="P977" s="36">
        <f t="shared" si="68"/>
        <v>1</v>
      </c>
      <c r="Q977" s="36">
        <f t="shared" si="68"/>
        <v>2</v>
      </c>
      <c r="R977" s="5">
        <v>3</v>
      </c>
    </row>
    <row r="978" spans="1:18" x14ac:dyDescent="0.25">
      <c r="A978" s="187"/>
      <c r="B978" s="229"/>
      <c r="C978" s="166"/>
      <c r="D978" s="55" t="s">
        <v>36</v>
      </c>
      <c r="E978" s="5">
        <v>13</v>
      </c>
      <c r="F978" s="155"/>
      <c r="G978" s="172"/>
      <c r="H978" s="194"/>
      <c r="I978" s="171"/>
      <c r="J978" s="5">
        <v>4</v>
      </c>
      <c r="K978" s="5">
        <f t="shared" si="66"/>
        <v>5</v>
      </c>
      <c r="L978" s="5">
        <f t="shared" si="67"/>
        <v>3</v>
      </c>
      <c r="M978" s="172"/>
      <c r="N978" s="150"/>
      <c r="O978" s="36">
        <f t="shared" si="68"/>
        <v>2</v>
      </c>
      <c r="P978" s="36">
        <f t="shared" si="68"/>
        <v>1</v>
      </c>
      <c r="Q978" s="36">
        <f t="shared" si="68"/>
        <v>2</v>
      </c>
      <c r="R978" s="5">
        <v>4</v>
      </c>
    </row>
    <row r="979" spans="1:18" x14ac:dyDescent="0.25">
      <c r="A979" s="187"/>
      <c r="B979" s="229"/>
      <c r="C979" s="151" t="s">
        <v>497</v>
      </c>
      <c r="D979" s="93" t="s">
        <v>28</v>
      </c>
      <c r="E979" s="183"/>
      <c r="F979" s="155"/>
      <c r="G979" s="170" t="s">
        <v>318</v>
      </c>
      <c r="H979" s="192" t="s">
        <v>39</v>
      </c>
      <c r="I979" s="171"/>
      <c r="J979" s="183"/>
      <c r="K979" s="21">
        <v>1</v>
      </c>
      <c r="L979" s="183"/>
      <c r="M979" s="183"/>
      <c r="N979" s="183"/>
      <c r="O979" s="183"/>
      <c r="P979" s="183"/>
      <c r="Q979" s="183"/>
      <c r="R979" s="183"/>
    </row>
    <row r="980" spans="1:18" x14ac:dyDescent="0.25">
      <c r="A980" s="187"/>
      <c r="B980" s="229"/>
      <c r="C980" s="152"/>
      <c r="D980" s="93" t="s">
        <v>33</v>
      </c>
      <c r="E980" s="184"/>
      <c r="F980" s="155"/>
      <c r="G980" s="171"/>
      <c r="H980" s="193"/>
      <c r="I980" s="171"/>
      <c r="J980" s="184"/>
      <c r="K980" s="21">
        <v>1</v>
      </c>
      <c r="L980" s="184"/>
      <c r="M980" s="184"/>
      <c r="N980" s="184"/>
      <c r="O980" s="184"/>
      <c r="P980" s="184"/>
      <c r="Q980" s="184"/>
      <c r="R980" s="184"/>
    </row>
    <row r="981" spans="1:18" x14ac:dyDescent="0.25">
      <c r="A981" s="187"/>
      <c r="B981" s="229"/>
      <c r="C981" s="152"/>
      <c r="D981" s="93" t="s">
        <v>34</v>
      </c>
      <c r="E981" s="184"/>
      <c r="F981" s="155"/>
      <c r="G981" s="171"/>
      <c r="H981" s="193"/>
      <c r="I981" s="171"/>
      <c r="J981" s="184"/>
      <c r="K981" s="21">
        <v>1</v>
      </c>
      <c r="L981" s="184"/>
      <c r="M981" s="184"/>
      <c r="N981" s="184"/>
      <c r="O981" s="184"/>
      <c r="P981" s="184"/>
      <c r="Q981" s="184"/>
      <c r="R981" s="184"/>
    </row>
    <row r="982" spans="1:18" x14ac:dyDescent="0.25">
      <c r="A982" s="187"/>
      <c r="B982" s="229"/>
      <c r="C982" s="152"/>
      <c r="D982" s="93" t="s">
        <v>35</v>
      </c>
      <c r="E982" s="184"/>
      <c r="F982" s="155"/>
      <c r="G982" s="171"/>
      <c r="H982" s="193"/>
      <c r="I982" s="171"/>
      <c r="J982" s="184"/>
      <c r="K982" s="21">
        <v>1</v>
      </c>
      <c r="L982" s="184"/>
      <c r="M982" s="184"/>
      <c r="N982" s="184"/>
      <c r="O982" s="184"/>
      <c r="P982" s="184"/>
      <c r="Q982" s="184"/>
      <c r="R982" s="184"/>
    </row>
    <row r="983" spans="1:18" x14ac:dyDescent="0.25">
      <c r="A983" s="187"/>
      <c r="B983" s="229"/>
      <c r="C983" s="153"/>
      <c r="D983" s="93" t="s">
        <v>36</v>
      </c>
      <c r="E983" s="185"/>
      <c r="F983" s="155"/>
      <c r="G983" s="172"/>
      <c r="H983" s="194"/>
      <c r="I983" s="171"/>
      <c r="J983" s="185"/>
      <c r="K983" s="21">
        <v>1</v>
      </c>
      <c r="L983" s="185"/>
      <c r="M983" s="185"/>
      <c r="N983" s="185"/>
      <c r="O983" s="185"/>
      <c r="P983" s="185"/>
      <c r="Q983" s="185"/>
      <c r="R983" s="185"/>
    </row>
    <row r="984" spans="1:18" x14ac:dyDescent="0.25">
      <c r="A984" s="187"/>
      <c r="B984" s="229"/>
      <c r="C984" s="151" t="s">
        <v>435</v>
      </c>
      <c r="D984" s="93" t="s">
        <v>28</v>
      </c>
      <c r="E984" s="183"/>
      <c r="F984" s="155"/>
      <c r="G984" s="170" t="s">
        <v>318</v>
      </c>
      <c r="H984" s="192" t="s">
        <v>39</v>
      </c>
      <c r="I984" s="171"/>
      <c r="J984" s="183"/>
      <c r="K984" s="183"/>
      <c r="L984" s="183"/>
      <c r="M984" s="280"/>
      <c r="N984" s="148" t="s">
        <v>484</v>
      </c>
      <c r="O984" s="23">
        <v>2</v>
      </c>
      <c r="P984" s="23">
        <v>1</v>
      </c>
      <c r="Q984" s="23">
        <v>2</v>
      </c>
      <c r="R984" s="183"/>
    </row>
    <row r="985" spans="1:18" x14ac:dyDescent="0.25">
      <c r="A985" s="187"/>
      <c r="B985" s="229"/>
      <c r="C985" s="152"/>
      <c r="D985" s="93" t="s">
        <v>33</v>
      </c>
      <c r="E985" s="184"/>
      <c r="F985" s="155"/>
      <c r="G985" s="171"/>
      <c r="H985" s="193"/>
      <c r="I985" s="171"/>
      <c r="J985" s="184"/>
      <c r="K985" s="184"/>
      <c r="L985" s="184"/>
      <c r="M985" s="281"/>
      <c r="N985" s="149"/>
      <c r="O985" s="23">
        <v>2</v>
      </c>
      <c r="P985" s="23">
        <v>1</v>
      </c>
      <c r="Q985" s="23">
        <v>2</v>
      </c>
      <c r="R985" s="184"/>
    </row>
    <row r="986" spans="1:18" x14ac:dyDescent="0.25">
      <c r="A986" s="187"/>
      <c r="B986" s="229"/>
      <c r="C986" s="152"/>
      <c r="D986" s="93" t="s">
        <v>34</v>
      </c>
      <c r="E986" s="184"/>
      <c r="F986" s="155"/>
      <c r="G986" s="171"/>
      <c r="H986" s="193"/>
      <c r="I986" s="171"/>
      <c r="J986" s="184"/>
      <c r="K986" s="184"/>
      <c r="L986" s="184"/>
      <c r="M986" s="281"/>
      <c r="N986" s="149"/>
      <c r="O986" s="23">
        <v>2</v>
      </c>
      <c r="P986" s="23">
        <v>1</v>
      </c>
      <c r="Q986" s="23">
        <v>2</v>
      </c>
      <c r="R986" s="184"/>
    </row>
    <row r="987" spans="1:18" x14ac:dyDescent="0.25">
      <c r="A987" s="187"/>
      <c r="B987" s="229"/>
      <c r="C987" s="152"/>
      <c r="D987" s="93" t="s">
        <v>35</v>
      </c>
      <c r="E987" s="184"/>
      <c r="F987" s="155"/>
      <c r="G987" s="171"/>
      <c r="H987" s="193"/>
      <c r="I987" s="171"/>
      <c r="J987" s="184"/>
      <c r="K987" s="184"/>
      <c r="L987" s="184"/>
      <c r="M987" s="281"/>
      <c r="N987" s="149"/>
      <c r="O987" s="23">
        <v>2</v>
      </c>
      <c r="P987" s="23">
        <v>1</v>
      </c>
      <c r="Q987" s="23">
        <v>2</v>
      </c>
      <c r="R987" s="184"/>
    </row>
    <row r="988" spans="1:18" x14ac:dyDescent="0.25">
      <c r="A988" s="187"/>
      <c r="B988" s="229"/>
      <c r="C988" s="153"/>
      <c r="D988" s="93" t="s">
        <v>36</v>
      </c>
      <c r="E988" s="185"/>
      <c r="F988" s="155"/>
      <c r="G988" s="172"/>
      <c r="H988" s="194"/>
      <c r="I988" s="171"/>
      <c r="J988" s="185"/>
      <c r="K988" s="185"/>
      <c r="L988" s="185"/>
      <c r="M988" s="282"/>
      <c r="N988" s="150"/>
      <c r="O988" s="23">
        <v>2</v>
      </c>
      <c r="P988" s="23">
        <v>1</v>
      </c>
      <c r="Q988" s="23">
        <v>2</v>
      </c>
      <c r="R988" s="185"/>
    </row>
    <row r="989" spans="1:18" x14ac:dyDescent="0.25">
      <c r="A989" s="187"/>
      <c r="B989" s="229"/>
      <c r="C989" s="151" t="s">
        <v>399</v>
      </c>
      <c r="D989" s="93" t="s">
        <v>28</v>
      </c>
      <c r="E989" s="183"/>
      <c r="F989" s="155"/>
      <c r="G989" s="170" t="s">
        <v>318</v>
      </c>
      <c r="H989" s="192" t="s">
        <v>39</v>
      </c>
      <c r="I989" s="171"/>
      <c r="J989" s="183"/>
      <c r="K989" s="283"/>
      <c r="L989" s="183"/>
      <c r="M989" s="183"/>
      <c r="N989" s="183"/>
      <c r="O989" s="183"/>
      <c r="P989" s="183"/>
      <c r="Q989" s="183"/>
      <c r="R989" s="183"/>
    </row>
    <row r="990" spans="1:18" x14ac:dyDescent="0.25">
      <c r="A990" s="187"/>
      <c r="B990" s="229"/>
      <c r="C990" s="152"/>
      <c r="D990" s="93" t="s">
        <v>33</v>
      </c>
      <c r="E990" s="184"/>
      <c r="F990" s="155"/>
      <c r="G990" s="171"/>
      <c r="H990" s="193"/>
      <c r="I990" s="171"/>
      <c r="J990" s="184"/>
      <c r="K990" s="284"/>
      <c r="L990" s="184"/>
      <c r="M990" s="184"/>
      <c r="N990" s="184"/>
      <c r="O990" s="184"/>
      <c r="P990" s="184"/>
      <c r="Q990" s="184"/>
      <c r="R990" s="184"/>
    </row>
    <row r="991" spans="1:18" x14ac:dyDescent="0.25">
      <c r="A991" s="187"/>
      <c r="B991" s="229"/>
      <c r="C991" s="152"/>
      <c r="D991" s="93" t="s">
        <v>34</v>
      </c>
      <c r="E991" s="184"/>
      <c r="F991" s="155"/>
      <c r="G991" s="171"/>
      <c r="H991" s="193"/>
      <c r="I991" s="171"/>
      <c r="J991" s="184"/>
      <c r="K991" s="284"/>
      <c r="L991" s="184"/>
      <c r="M991" s="184"/>
      <c r="N991" s="184"/>
      <c r="O991" s="184"/>
      <c r="P991" s="184"/>
      <c r="Q991" s="184"/>
      <c r="R991" s="184"/>
    </row>
    <row r="992" spans="1:18" x14ac:dyDescent="0.25">
      <c r="A992" s="187"/>
      <c r="B992" s="229"/>
      <c r="C992" s="152"/>
      <c r="D992" s="93" t="s">
        <v>35</v>
      </c>
      <c r="E992" s="184"/>
      <c r="F992" s="155"/>
      <c r="G992" s="171"/>
      <c r="H992" s="193"/>
      <c r="I992" s="171"/>
      <c r="J992" s="184"/>
      <c r="K992" s="284"/>
      <c r="L992" s="184"/>
      <c r="M992" s="184"/>
      <c r="N992" s="184"/>
      <c r="O992" s="184"/>
      <c r="P992" s="184"/>
      <c r="Q992" s="184"/>
      <c r="R992" s="184"/>
    </row>
    <row r="993" spans="1:18" x14ac:dyDescent="0.25">
      <c r="A993" s="187"/>
      <c r="B993" s="229"/>
      <c r="C993" s="153"/>
      <c r="D993" s="93" t="s">
        <v>36</v>
      </c>
      <c r="E993" s="185"/>
      <c r="F993" s="155"/>
      <c r="G993" s="172"/>
      <c r="H993" s="194"/>
      <c r="I993" s="171"/>
      <c r="J993" s="185"/>
      <c r="K993" s="285"/>
      <c r="L993" s="185"/>
      <c r="M993" s="185"/>
      <c r="N993" s="185"/>
      <c r="O993" s="185"/>
      <c r="P993" s="185"/>
      <c r="Q993" s="185"/>
      <c r="R993" s="185"/>
    </row>
    <row r="994" spans="1:18" ht="30.75" customHeight="1" x14ac:dyDescent="0.25">
      <c r="A994" s="187"/>
      <c r="B994" s="229"/>
      <c r="C994" s="151" t="s">
        <v>105</v>
      </c>
      <c r="D994" s="93" t="s">
        <v>28</v>
      </c>
      <c r="E994" s="183"/>
      <c r="F994" s="155"/>
      <c r="G994" s="170" t="s">
        <v>318</v>
      </c>
      <c r="H994" s="192" t="s">
        <v>39</v>
      </c>
      <c r="I994" s="171"/>
      <c r="J994" s="183"/>
      <c r="K994" s="21">
        <v>3</v>
      </c>
      <c r="L994" s="21">
        <v>3</v>
      </c>
      <c r="M994" s="170" t="s">
        <v>433</v>
      </c>
      <c r="N994" s="183"/>
      <c r="O994" s="183"/>
      <c r="P994" s="183"/>
      <c r="Q994" s="183"/>
      <c r="R994" s="183"/>
    </row>
    <row r="995" spans="1:18" ht="30.75" customHeight="1" x14ac:dyDescent="0.25">
      <c r="A995" s="187"/>
      <c r="B995" s="229"/>
      <c r="C995" s="152"/>
      <c r="D995" s="93" t="s">
        <v>33</v>
      </c>
      <c r="E995" s="184"/>
      <c r="F995" s="155"/>
      <c r="G995" s="171"/>
      <c r="H995" s="193"/>
      <c r="I995" s="171"/>
      <c r="J995" s="184"/>
      <c r="K995" s="21">
        <v>3</v>
      </c>
      <c r="L995" s="21">
        <v>3</v>
      </c>
      <c r="M995" s="171"/>
      <c r="N995" s="184"/>
      <c r="O995" s="184"/>
      <c r="P995" s="184"/>
      <c r="Q995" s="184"/>
      <c r="R995" s="184"/>
    </row>
    <row r="996" spans="1:18" ht="30.75" customHeight="1" x14ac:dyDescent="0.25">
      <c r="A996" s="187"/>
      <c r="B996" s="229"/>
      <c r="C996" s="152"/>
      <c r="D996" s="93" t="s">
        <v>34</v>
      </c>
      <c r="E996" s="184"/>
      <c r="F996" s="155"/>
      <c r="G996" s="171"/>
      <c r="H996" s="193"/>
      <c r="I996" s="171"/>
      <c r="J996" s="184"/>
      <c r="K996" s="21">
        <v>3</v>
      </c>
      <c r="L996" s="21">
        <v>3</v>
      </c>
      <c r="M996" s="171"/>
      <c r="N996" s="184"/>
      <c r="O996" s="184"/>
      <c r="P996" s="184"/>
      <c r="Q996" s="184"/>
      <c r="R996" s="184"/>
    </row>
    <row r="997" spans="1:18" ht="30.75" customHeight="1" x14ac:dyDescent="0.25">
      <c r="A997" s="187"/>
      <c r="B997" s="229"/>
      <c r="C997" s="152"/>
      <c r="D997" s="93" t="s">
        <v>35</v>
      </c>
      <c r="E997" s="184"/>
      <c r="F997" s="155"/>
      <c r="G997" s="171"/>
      <c r="H997" s="193"/>
      <c r="I997" s="171"/>
      <c r="J997" s="184"/>
      <c r="K997" s="21">
        <v>2</v>
      </c>
      <c r="L997" s="21">
        <v>2</v>
      </c>
      <c r="M997" s="171"/>
      <c r="N997" s="184"/>
      <c r="O997" s="184"/>
      <c r="P997" s="184"/>
      <c r="Q997" s="184"/>
      <c r="R997" s="184"/>
    </row>
    <row r="998" spans="1:18" ht="30.75" customHeight="1" x14ac:dyDescent="0.25">
      <c r="A998" s="187"/>
      <c r="B998" s="229"/>
      <c r="C998" s="153"/>
      <c r="D998" s="93" t="s">
        <v>36</v>
      </c>
      <c r="E998" s="185"/>
      <c r="F998" s="155"/>
      <c r="G998" s="172"/>
      <c r="H998" s="194"/>
      <c r="I998" s="171"/>
      <c r="J998" s="185"/>
      <c r="K998" s="21">
        <v>3</v>
      </c>
      <c r="L998" s="21">
        <v>3</v>
      </c>
      <c r="M998" s="172"/>
      <c r="N998" s="185"/>
      <c r="O998" s="185"/>
      <c r="P998" s="185"/>
      <c r="Q998" s="185"/>
      <c r="R998" s="185"/>
    </row>
    <row r="999" spans="1:18" x14ac:dyDescent="0.25">
      <c r="A999" s="187"/>
      <c r="B999" s="229"/>
      <c r="C999" s="151" t="s">
        <v>453</v>
      </c>
      <c r="D999" s="93" t="s">
        <v>28</v>
      </c>
      <c r="E999" s="183"/>
      <c r="F999" s="155"/>
      <c r="G999" s="170" t="s">
        <v>318</v>
      </c>
      <c r="H999" s="192" t="s">
        <v>39</v>
      </c>
      <c r="I999" s="171"/>
      <c r="J999" s="183"/>
      <c r="K999" s="21">
        <v>1</v>
      </c>
      <c r="L999" s="183"/>
      <c r="M999" s="183"/>
      <c r="N999" s="183"/>
      <c r="O999" s="183"/>
      <c r="P999" s="183"/>
      <c r="Q999" s="183"/>
      <c r="R999" s="183"/>
    </row>
    <row r="1000" spans="1:18" x14ac:dyDescent="0.25">
      <c r="A1000" s="187"/>
      <c r="B1000" s="229"/>
      <c r="C1000" s="152"/>
      <c r="D1000" s="93" t="s">
        <v>33</v>
      </c>
      <c r="E1000" s="184"/>
      <c r="F1000" s="155"/>
      <c r="G1000" s="171"/>
      <c r="H1000" s="193"/>
      <c r="I1000" s="171"/>
      <c r="J1000" s="184"/>
      <c r="K1000" s="21">
        <v>1</v>
      </c>
      <c r="L1000" s="184"/>
      <c r="M1000" s="184"/>
      <c r="N1000" s="184"/>
      <c r="O1000" s="184"/>
      <c r="P1000" s="184"/>
      <c r="Q1000" s="184"/>
      <c r="R1000" s="184"/>
    </row>
    <row r="1001" spans="1:18" x14ac:dyDescent="0.25">
      <c r="A1001" s="187"/>
      <c r="B1001" s="229"/>
      <c r="C1001" s="152"/>
      <c r="D1001" s="93" t="s">
        <v>34</v>
      </c>
      <c r="E1001" s="184"/>
      <c r="F1001" s="155"/>
      <c r="G1001" s="171"/>
      <c r="H1001" s="193"/>
      <c r="I1001" s="171"/>
      <c r="J1001" s="184"/>
      <c r="K1001" s="21">
        <v>1</v>
      </c>
      <c r="L1001" s="184"/>
      <c r="M1001" s="184"/>
      <c r="N1001" s="184"/>
      <c r="O1001" s="184"/>
      <c r="P1001" s="184"/>
      <c r="Q1001" s="184"/>
      <c r="R1001" s="184"/>
    </row>
    <row r="1002" spans="1:18" x14ac:dyDescent="0.25">
      <c r="A1002" s="187"/>
      <c r="B1002" s="229"/>
      <c r="C1002" s="152"/>
      <c r="D1002" s="93" t="s">
        <v>35</v>
      </c>
      <c r="E1002" s="184"/>
      <c r="F1002" s="155"/>
      <c r="G1002" s="171"/>
      <c r="H1002" s="193"/>
      <c r="I1002" s="171"/>
      <c r="J1002" s="184"/>
      <c r="K1002" s="21">
        <v>1</v>
      </c>
      <c r="L1002" s="184"/>
      <c r="M1002" s="184"/>
      <c r="N1002" s="184"/>
      <c r="O1002" s="184"/>
      <c r="P1002" s="184"/>
      <c r="Q1002" s="184"/>
      <c r="R1002" s="184"/>
    </row>
    <row r="1003" spans="1:18" x14ac:dyDescent="0.25">
      <c r="A1003" s="188"/>
      <c r="B1003" s="230"/>
      <c r="C1003" s="153"/>
      <c r="D1003" s="93" t="s">
        <v>36</v>
      </c>
      <c r="E1003" s="185"/>
      <c r="F1003" s="156"/>
      <c r="G1003" s="172"/>
      <c r="H1003" s="194"/>
      <c r="I1003" s="172"/>
      <c r="J1003" s="185"/>
      <c r="K1003" s="21">
        <v>1</v>
      </c>
      <c r="L1003" s="185"/>
      <c r="M1003" s="185"/>
      <c r="N1003" s="185"/>
      <c r="O1003" s="185"/>
      <c r="P1003" s="185"/>
      <c r="Q1003" s="185"/>
      <c r="R1003" s="185"/>
    </row>
    <row r="1004" spans="1:18" x14ac:dyDescent="0.25">
      <c r="A1004" s="186" t="s">
        <v>498</v>
      </c>
      <c r="B1004" s="228" t="s">
        <v>499</v>
      </c>
      <c r="C1004" s="249" t="s">
        <v>500</v>
      </c>
      <c r="D1004" s="105" t="s">
        <v>27</v>
      </c>
      <c r="E1004" s="34">
        <v>33</v>
      </c>
      <c r="F1004" s="34"/>
      <c r="G1004" s="34"/>
      <c r="H1004" s="34"/>
      <c r="I1004" s="34"/>
      <c r="J1004" s="34">
        <f>SUM(J1005:J1009)</f>
        <v>15</v>
      </c>
      <c r="K1004" s="34">
        <f t="shared" ref="K1004:L1004" si="69">SUM(K1005:K1009)</f>
        <v>23</v>
      </c>
      <c r="L1004" s="34">
        <f t="shared" si="69"/>
        <v>23</v>
      </c>
      <c r="M1004" s="34"/>
      <c r="N1004" s="34"/>
      <c r="O1004" s="34"/>
      <c r="P1004" s="34"/>
      <c r="Q1004" s="34"/>
      <c r="R1004" s="34">
        <f>SUM(R1005:R1009)</f>
        <v>8.4</v>
      </c>
    </row>
    <row r="1005" spans="1:18" x14ac:dyDescent="0.25">
      <c r="A1005" s="187"/>
      <c r="B1005" s="229"/>
      <c r="C1005" s="250"/>
      <c r="D1005" s="35" t="s">
        <v>28</v>
      </c>
      <c r="E1005" s="36">
        <v>10</v>
      </c>
      <c r="F1005" s="180"/>
      <c r="G1005" s="148" t="s">
        <v>318</v>
      </c>
      <c r="H1005" s="177" t="s">
        <v>104</v>
      </c>
      <c r="I1005" s="148" t="s">
        <v>501</v>
      </c>
      <c r="J1005" s="36">
        <v>5</v>
      </c>
      <c r="K1005" s="36">
        <f>K1010+K1015</f>
        <v>8</v>
      </c>
      <c r="L1005" s="36">
        <f>L1010+L1015</f>
        <v>8</v>
      </c>
      <c r="M1005" s="180"/>
      <c r="N1005" s="183"/>
      <c r="O1005" s="183"/>
      <c r="P1005" s="183"/>
      <c r="Q1005" s="183"/>
      <c r="R1005" s="5">
        <v>3</v>
      </c>
    </row>
    <row r="1006" spans="1:18" x14ac:dyDescent="0.25">
      <c r="A1006" s="187"/>
      <c r="B1006" s="229"/>
      <c r="C1006" s="250"/>
      <c r="D1006" s="35" t="s">
        <v>33</v>
      </c>
      <c r="E1006" s="36">
        <v>6</v>
      </c>
      <c r="F1006" s="181"/>
      <c r="G1006" s="149"/>
      <c r="H1006" s="178"/>
      <c r="I1006" s="149"/>
      <c r="J1006" s="36">
        <v>3</v>
      </c>
      <c r="K1006" s="36">
        <f t="shared" ref="K1006:L1009" si="70">K1011+K1016</f>
        <v>4</v>
      </c>
      <c r="L1006" s="36">
        <f t="shared" si="70"/>
        <v>4</v>
      </c>
      <c r="M1006" s="181"/>
      <c r="N1006" s="184"/>
      <c r="O1006" s="184"/>
      <c r="P1006" s="184"/>
      <c r="Q1006" s="184"/>
      <c r="R1006" s="5">
        <v>1.5</v>
      </c>
    </row>
    <row r="1007" spans="1:18" x14ac:dyDescent="0.25">
      <c r="A1007" s="187"/>
      <c r="B1007" s="229"/>
      <c r="C1007" s="250"/>
      <c r="D1007" s="35" t="s">
        <v>34</v>
      </c>
      <c r="E1007" s="36">
        <v>8</v>
      </c>
      <c r="F1007" s="181"/>
      <c r="G1007" s="149"/>
      <c r="H1007" s="178"/>
      <c r="I1007" s="149"/>
      <c r="J1007" s="36">
        <v>4</v>
      </c>
      <c r="K1007" s="36">
        <f t="shared" si="70"/>
        <v>6</v>
      </c>
      <c r="L1007" s="36">
        <f t="shared" si="70"/>
        <v>6</v>
      </c>
      <c r="M1007" s="181"/>
      <c r="N1007" s="184"/>
      <c r="O1007" s="184"/>
      <c r="P1007" s="184"/>
      <c r="Q1007" s="184"/>
      <c r="R1007" s="5">
        <v>3</v>
      </c>
    </row>
    <row r="1008" spans="1:18" x14ac:dyDescent="0.25">
      <c r="A1008" s="187"/>
      <c r="B1008" s="229"/>
      <c r="C1008" s="250"/>
      <c r="D1008" s="35" t="s">
        <v>35</v>
      </c>
      <c r="E1008" s="36">
        <v>5</v>
      </c>
      <c r="F1008" s="181"/>
      <c r="G1008" s="149"/>
      <c r="H1008" s="178"/>
      <c r="I1008" s="149"/>
      <c r="J1008" s="36">
        <v>2</v>
      </c>
      <c r="K1008" s="36">
        <f t="shared" si="70"/>
        <v>3</v>
      </c>
      <c r="L1008" s="36">
        <f t="shared" si="70"/>
        <v>3</v>
      </c>
      <c r="M1008" s="181"/>
      <c r="N1008" s="184"/>
      <c r="O1008" s="184"/>
      <c r="P1008" s="184"/>
      <c r="Q1008" s="184"/>
      <c r="R1008" s="5">
        <v>0.6</v>
      </c>
    </row>
    <row r="1009" spans="1:18" x14ac:dyDescent="0.25">
      <c r="A1009" s="187"/>
      <c r="B1009" s="229"/>
      <c r="C1009" s="251"/>
      <c r="D1009" s="35" t="s">
        <v>36</v>
      </c>
      <c r="E1009" s="36">
        <v>4</v>
      </c>
      <c r="F1009" s="181"/>
      <c r="G1009" s="150"/>
      <c r="H1009" s="179"/>
      <c r="I1009" s="149"/>
      <c r="J1009" s="36">
        <v>1</v>
      </c>
      <c r="K1009" s="36">
        <f t="shared" si="70"/>
        <v>2</v>
      </c>
      <c r="L1009" s="36">
        <f t="shared" si="70"/>
        <v>2</v>
      </c>
      <c r="M1009" s="182"/>
      <c r="N1009" s="185"/>
      <c r="O1009" s="185"/>
      <c r="P1009" s="185"/>
      <c r="Q1009" s="185"/>
      <c r="R1009" s="5">
        <v>0.3</v>
      </c>
    </row>
    <row r="1010" spans="1:18" ht="32.25" customHeight="1" x14ac:dyDescent="0.25">
      <c r="A1010" s="187"/>
      <c r="B1010" s="229"/>
      <c r="C1010" s="151" t="s">
        <v>105</v>
      </c>
      <c r="D1010" s="37" t="s">
        <v>28</v>
      </c>
      <c r="E1010" s="180"/>
      <c r="F1010" s="181"/>
      <c r="G1010" s="148" t="s">
        <v>318</v>
      </c>
      <c r="H1010" s="177" t="s">
        <v>104</v>
      </c>
      <c r="I1010" s="149"/>
      <c r="J1010" s="180"/>
      <c r="K1010" s="23">
        <v>3</v>
      </c>
      <c r="L1010" s="23">
        <v>3</v>
      </c>
      <c r="M1010" s="148" t="s">
        <v>433</v>
      </c>
      <c r="N1010" s="183"/>
      <c r="O1010" s="183"/>
      <c r="P1010" s="183"/>
      <c r="Q1010" s="183"/>
      <c r="R1010" s="183"/>
    </row>
    <row r="1011" spans="1:18" ht="32.25" customHeight="1" x14ac:dyDescent="0.25">
      <c r="A1011" s="187"/>
      <c r="B1011" s="229"/>
      <c r="C1011" s="152"/>
      <c r="D1011" s="37" t="s">
        <v>33</v>
      </c>
      <c r="E1011" s="181"/>
      <c r="F1011" s="181"/>
      <c r="G1011" s="149"/>
      <c r="H1011" s="178"/>
      <c r="I1011" s="149"/>
      <c r="J1011" s="181"/>
      <c r="K1011" s="23">
        <v>1</v>
      </c>
      <c r="L1011" s="23">
        <v>1</v>
      </c>
      <c r="M1011" s="149"/>
      <c r="N1011" s="184"/>
      <c r="O1011" s="184"/>
      <c r="P1011" s="184"/>
      <c r="Q1011" s="184"/>
      <c r="R1011" s="184"/>
    </row>
    <row r="1012" spans="1:18" ht="32.25" customHeight="1" x14ac:dyDescent="0.25">
      <c r="A1012" s="187"/>
      <c r="B1012" s="229"/>
      <c r="C1012" s="152"/>
      <c r="D1012" s="37" t="s">
        <v>34</v>
      </c>
      <c r="E1012" s="181"/>
      <c r="F1012" s="181"/>
      <c r="G1012" s="149"/>
      <c r="H1012" s="178"/>
      <c r="I1012" s="149"/>
      <c r="J1012" s="181"/>
      <c r="K1012" s="23">
        <v>2</v>
      </c>
      <c r="L1012" s="23">
        <v>2</v>
      </c>
      <c r="M1012" s="149"/>
      <c r="N1012" s="184"/>
      <c r="O1012" s="184"/>
      <c r="P1012" s="184"/>
      <c r="Q1012" s="184"/>
      <c r="R1012" s="184"/>
    </row>
    <row r="1013" spans="1:18" ht="32.25" customHeight="1" x14ac:dyDescent="0.25">
      <c r="A1013" s="187"/>
      <c r="B1013" s="229"/>
      <c r="C1013" s="152"/>
      <c r="D1013" s="37" t="s">
        <v>35</v>
      </c>
      <c r="E1013" s="181"/>
      <c r="F1013" s="181"/>
      <c r="G1013" s="149"/>
      <c r="H1013" s="178"/>
      <c r="I1013" s="149"/>
      <c r="J1013" s="181"/>
      <c r="K1013" s="23">
        <v>1</v>
      </c>
      <c r="L1013" s="23">
        <v>1</v>
      </c>
      <c r="M1013" s="149"/>
      <c r="N1013" s="184"/>
      <c r="O1013" s="184"/>
      <c r="P1013" s="184"/>
      <c r="Q1013" s="184"/>
      <c r="R1013" s="184"/>
    </row>
    <row r="1014" spans="1:18" ht="32.25" customHeight="1" x14ac:dyDescent="0.25">
      <c r="A1014" s="187"/>
      <c r="B1014" s="229"/>
      <c r="C1014" s="153"/>
      <c r="D1014" s="37" t="s">
        <v>36</v>
      </c>
      <c r="E1014" s="182"/>
      <c r="F1014" s="181"/>
      <c r="G1014" s="150"/>
      <c r="H1014" s="179"/>
      <c r="I1014" s="149"/>
      <c r="J1014" s="182"/>
      <c r="K1014" s="23">
        <v>1</v>
      </c>
      <c r="L1014" s="23">
        <v>1</v>
      </c>
      <c r="M1014" s="150"/>
      <c r="N1014" s="185"/>
      <c r="O1014" s="185"/>
      <c r="P1014" s="185"/>
      <c r="Q1014" s="185"/>
      <c r="R1014" s="185"/>
    </row>
    <row r="1015" spans="1:18" x14ac:dyDescent="0.25">
      <c r="A1015" s="187"/>
      <c r="B1015" s="229"/>
      <c r="C1015" s="222" t="s">
        <v>502</v>
      </c>
      <c r="D1015" s="37" t="s">
        <v>28</v>
      </c>
      <c r="E1015" s="180"/>
      <c r="F1015" s="181"/>
      <c r="G1015" s="148" t="s">
        <v>318</v>
      </c>
      <c r="H1015" s="177" t="s">
        <v>104</v>
      </c>
      <c r="I1015" s="149"/>
      <c r="J1015" s="180"/>
      <c r="K1015" s="51">
        <v>5</v>
      </c>
      <c r="L1015" s="51">
        <v>5</v>
      </c>
      <c r="M1015" s="148" t="s">
        <v>503</v>
      </c>
      <c r="N1015" s="183"/>
      <c r="O1015" s="183"/>
      <c r="P1015" s="183"/>
      <c r="Q1015" s="183"/>
      <c r="R1015" s="183"/>
    </row>
    <row r="1016" spans="1:18" x14ac:dyDescent="0.25">
      <c r="A1016" s="187"/>
      <c r="B1016" s="229"/>
      <c r="C1016" s="223"/>
      <c r="D1016" s="37" t="s">
        <v>33</v>
      </c>
      <c r="E1016" s="181"/>
      <c r="F1016" s="181"/>
      <c r="G1016" s="149"/>
      <c r="H1016" s="178"/>
      <c r="I1016" s="149"/>
      <c r="J1016" s="181"/>
      <c r="K1016" s="51">
        <v>3</v>
      </c>
      <c r="L1016" s="51">
        <v>3</v>
      </c>
      <c r="M1016" s="149"/>
      <c r="N1016" s="184"/>
      <c r="O1016" s="184"/>
      <c r="P1016" s="184"/>
      <c r="Q1016" s="184"/>
      <c r="R1016" s="184"/>
    </row>
    <row r="1017" spans="1:18" x14ac:dyDescent="0.25">
      <c r="A1017" s="187"/>
      <c r="B1017" s="229"/>
      <c r="C1017" s="223"/>
      <c r="D1017" s="37" t="s">
        <v>34</v>
      </c>
      <c r="E1017" s="181"/>
      <c r="F1017" s="181"/>
      <c r="G1017" s="149"/>
      <c r="H1017" s="178"/>
      <c r="I1017" s="149"/>
      <c r="J1017" s="181"/>
      <c r="K1017" s="51">
        <v>4</v>
      </c>
      <c r="L1017" s="51">
        <v>4</v>
      </c>
      <c r="M1017" s="149"/>
      <c r="N1017" s="184"/>
      <c r="O1017" s="184"/>
      <c r="P1017" s="184"/>
      <c r="Q1017" s="184"/>
      <c r="R1017" s="184"/>
    </row>
    <row r="1018" spans="1:18" x14ac:dyDescent="0.25">
      <c r="A1018" s="187"/>
      <c r="B1018" s="229"/>
      <c r="C1018" s="223"/>
      <c r="D1018" s="37" t="s">
        <v>35</v>
      </c>
      <c r="E1018" s="181"/>
      <c r="F1018" s="181"/>
      <c r="G1018" s="149"/>
      <c r="H1018" s="178"/>
      <c r="I1018" s="149"/>
      <c r="J1018" s="181"/>
      <c r="K1018" s="51">
        <v>2</v>
      </c>
      <c r="L1018" s="51">
        <v>2</v>
      </c>
      <c r="M1018" s="149"/>
      <c r="N1018" s="184"/>
      <c r="O1018" s="184"/>
      <c r="P1018" s="184"/>
      <c r="Q1018" s="184"/>
      <c r="R1018" s="184"/>
    </row>
    <row r="1019" spans="1:18" x14ac:dyDescent="0.25">
      <c r="A1019" s="188"/>
      <c r="B1019" s="230"/>
      <c r="C1019" s="224"/>
      <c r="D1019" s="37" t="s">
        <v>36</v>
      </c>
      <c r="E1019" s="182"/>
      <c r="F1019" s="182"/>
      <c r="G1019" s="150"/>
      <c r="H1019" s="179"/>
      <c r="I1019" s="150"/>
      <c r="J1019" s="182"/>
      <c r="K1019" s="51">
        <v>1</v>
      </c>
      <c r="L1019" s="51">
        <v>1</v>
      </c>
      <c r="M1019" s="150"/>
      <c r="N1019" s="185"/>
      <c r="O1019" s="185"/>
      <c r="P1019" s="185"/>
      <c r="Q1019" s="185"/>
      <c r="R1019" s="185"/>
    </row>
    <row r="1020" spans="1:18" x14ac:dyDescent="0.25">
      <c r="A1020" s="186" t="s">
        <v>504</v>
      </c>
      <c r="B1020" s="228" t="s">
        <v>505</v>
      </c>
      <c r="C1020" s="249" t="s">
        <v>506</v>
      </c>
      <c r="D1020" s="105" t="s">
        <v>27</v>
      </c>
      <c r="E1020" s="34">
        <v>115</v>
      </c>
      <c r="F1020" s="34"/>
      <c r="G1020" s="34"/>
      <c r="H1020" s="34"/>
      <c r="I1020" s="34"/>
      <c r="J1020" s="34">
        <f>SUM(J1021:J1025)</f>
        <v>48</v>
      </c>
      <c r="K1020" s="34">
        <f t="shared" ref="K1020:L1020" si="71">SUM(K1021:K1025)</f>
        <v>25</v>
      </c>
      <c r="L1020" s="34">
        <f t="shared" si="71"/>
        <v>25</v>
      </c>
      <c r="M1020" s="34"/>
      <c r="N1020" s="34"/>
      <c r="O1020" s="34"/>
      <c r="P1020" s="34"/>
      <c r="Q1020" s="34"/>
      <c r="R1020" s="34">
        <f>SUM(R1021:R1025)</f>
        <v>23</v>
      </c>
    </row>
    <row r="1021" spans="1:18" x14ac:dyDescent="0.25">
      <c r="A1021" s="187"/>
      <c r="B1021" s="229"/>
      <c r="C1021" s="250"/>
      <c r="D1021" s="55" t="s">
        <v>28</v>
      </c>
      <c r="E1021" s="5">
        <v>17</v>
      </c>
      <c r="F1021" s="183"/>
      <c r="G1021" s="170" t="s">
        <v>507</v>
      </c>
      <c r="H1021" s="192" t="s">
        <v>508</v>
      </c>
      <c r="I1021" s="170" t="s">
        <v>509</v>
      </c>
      <c r="J1021" s="5">
        <v>8</v>
      </c>
      <c r="K1021" s="49">
        <f>K1026</f>
        <v>5</v>
      </c>
      <c r="L1021" s="49">
        <f>L1026</f>
        <v>5</v>
      </c>
      <c r="M1021" s="183"/>
      <c r="N1021" s="183"/>
      <c r="O1021" s="183"/>
      <c r="P1021" s="183"/>
      <c r="Q1021" s="183"/>
      <c r="R1021" s="5">
        <v>5</v>
      </c>
    </row>
    <row r="1022" spans="1:18" x14ac:dyDescent="0.25">
      <c r="A1022" s="187"/>
      <c r="B1022" s="229"/>
      <c r="C1022" s="250"/>
      <c r="D1022" s="55" t="s">
        <v>33</v>
      </c>
      <c r="E1022" s="5">
        <v>13</v>
      </c>
      <c r="F1022" s="184"/>
      <c r="G1022" s="171"/>
      <c r="H1022" s="193"/>
      <c r="I1022" s="171"/>
      <c r="J1022" s="5">
        <v>6</v>
      </c>
      <c r="K1022" s="49">
        <f t="shared" ref="K1022:L1025" si="72">K1027</f>
        <v>5</v>
      </c>
      <c r="L1022" s="49">
        <f t="shared" si="72"/>
        <v>5</v>
      </c>
      <c r="M1022" s="184"/>
      <c r="N1022" s="184"/>
      <c r="O1022" s="184"/>
      <c r="P1022" s="184"/>
      <c r="Q1022" s="184"/>
      <c r="R1022" s="5">
        <v>3</v>
      </c>
    </row>
    <row r="1023" spans="1:18" x14ac:dyDescent="0.25">
      <c r="A1023" s="187"/>
      <c r="B1023" s="229"/>
      <c r="C1023" s="250"/>
      <c r="D1023" s="55" t="s">
        <v>34</v>
      </c>
      <c r="E1023" s="5">
        <v>23</v>
      </c>
      <c r="F1023" s="184"/>
      <c r="G1023" s="171"/>
      <c r="H1023" s="193"/>
      <c r="I1023" s="171"/>
      <c r="J1023" s="5">
        <v>9</v>
      </c>
      <c r="K1023" s="49">
        <f t="shared" si="72"/>
        <v>5</v>
      </c>
      <c r="L1023" s="49">
        <f t="shared" si="72"/>
        <v>5</v>
      </c>
      <c r="M1023" s="184"/>
      <c r="N1023" s="184"/>
      <c r="O1023" s="184"/>
      <c r="P1023" s="184"/>
      <c r="Q1023" s="184"/>
      <c r="R1023" s="5">
        <v>4</v>
      </c>
    </row>
    <row r="1024" spans="1:18" x14ac:dyDescent="0.25">
      <c r="A1024" s="187"/>
      <c r="B1024" s="229"/>
      <c r="C1024" s="250"/>
      <c r="D1024" s="55" t="s">
        <v>35</v>
      </c>
      <c r="E1024" s="5">
        <v>41</v>
      </c>
      <c r="F1024" s="184"/>
      <c r="G1024" s="171"/>
      <c r="H1024" s="193"/>
      <c r="I1024" s="171"/>
      <c r="J1024" s="5">
        <v>17</v>
      </c>
      <c r="K1024" s="49">
        <f t="shared" si="72"/>
        <v>5</v>
      </c>
      <c r="L1024" s="49">
        <f t="shared" si="72"/>
        <v>5</v>
      </c>
      <c r="M1024" s="184"/>
      <c r="N1024" s="184"/>
      <c r="O1024" s="184"/>
      <c r="P1024" s="184"/>
      <c r="Q1024" s="184"/>
      <c r="R1024" s="5">
        <v>7</v>
      </c>
    </row>
    <row r="1025" spans="1:18" x14ac:dyDescent="0.25">
      <c r="A1025" s="187"/>
      <c r="B1025" s="229"/>
      <c r="C1025" s="251"/>
      <c r="D1025" s="55" t="s">
        <v>36</v>
      </c>
      <c r="E1025" s="5">
        <v>21</v>
      </c>
      <c r="F1025" s="184"/>
      <c r="G1025" s="172"/>
      <c r="H1025" s="194"/>
      <c r="I1025" s="171"/>
      <c r="J1025" s="5">
        <v>8</v>
      </c>
      <c r="K1025" s="49">
        <f t="shared" si="72"/>
        <v>5</v>
      </c>
      <c r="L1025" s="49">
        <f t="shared" si="72"/>
        <v>5</v>
      </c>
      <c r="M1025" s="185"/>
      <c r="N1025" s="185"/>
      <c r="O1025" s="185"/>
      <c r="P1025" s="185"/>
      <c r="Q1025" s="185"/>
      <c r="R1025" s="5">
        <v>4</v>
      </c>
    </row>
    <row r="1026" spans="1:18" ht="30" customHeight="1" x14ac:dyDescent="0.25">
      <c r="A1026" s="187"/>
      <c r="B1026" s="229"/>
      <c r="C1026" s="151" t="s">
        <v>105</v>
      </c>
      <c r="D1026" s="93" t="s">
        <v>28</v>
      </c>
      <c r="E1026" s="183"/>
      <c r="F1026" s="184"/>
      <c r="G1026" s="170" t="s">
        <v>507</v>
      </c>
      <c r="H1026" s="192" t="s">
        <v>510</v>
      </c>
      <c r="I1026" s="171"/>
      <c r="J1026" s="183"/>
      <c r="K1026" s="21">
        <v>5</v>
      </c>
      <c r="L1026" s="21">
        <v>5</v>
      </c>
      <c r="M1026" s="170" t="s">
        <v>433</v>
      </c>
      <c r="N1026" s="183"/>
      <c r="O1026" s="183"/>
      <c r="P1026" s="183"/>
      <c r="Q1026" s="183"/>
      <c r="R1026" s="183"/>
    </row>
    <row r="1027" spans="1:18" ht="30" customHeight="1" x14ac:dyDescent="0.25">
      <c r="A1027" s="187"/>
      <c r="B1027" s="229"/>
      <c r="C1027" s="152"/>
      <c r="D1027" s="93" t="s">
        <v>33</v>
      </c>
      <c r="E1027" s="184"/>
      <c r="F1027" s="184"/>
      <c r="G1027" s="171"/>
      <c r="H1027" s="193"/>
      <c r="I1027" s="171"/>
      <c r="J1027" s="184"/>
      <c r="K1027" s="21">
        <v>5</v>
      </c>
      <c r="L1027" s="21">
        <v>5</v>
      </c>
      <c r="M1027" s="171"/>
      <c r="N1027" s="184"/>
      <c r="O1027" s="184"/>
      <c r="P1027" s="184"/>
      <c r="Q1027" s="184"/>
      <c r="R1027" s="184"/>
    </row>
    <row r="1028" spans="1:18" ht="30" customHeight="1" x14ac:dyDescent="0.25">
      <c r="A1028" s="187"/>
      <c r="B1028" s="229"/>
      <c r="C1028" s="152"/>
      <c r="D1028" s="93" t="s">
        <v>34</v>
      </c>
      <c r="E1028" s="184"/>
      <c r="F1028" s="184"/>
      <c r="G1028" s="171"/>
      <c r="H1028" s="193"/>
      <c r="I1028" s="171"/>
      <c r="J1028" s="184"/>
      <c r="K1028" s="21">
        <v>5</v>
      </c>
      <c r="L1028" s="21">
        <v>5</v>
      </c>
      <c r="M1028" s="171"/>
      <c r="N1028" s="184"/>
      <c r="O1028" s="184"/>
      <c r="P1028" s="184"/>
      <c r="Q1028" s="184"/>
      <c r="R1028" s="184"/>
    </row>
    <row r="1029" spans="1:18" ht="30" customHeight="1" x14ac:dyDescent="0.25">
      <c r="A1029" s="187"/>
      <c r="B1029" s="229"/>
      <c r="C1029" s="152"/>
      <c r="D1029" s="93" t="s">
        <v>35</v>
      </c>
      <c r="E1029" s="184"/>
      <c r="F1029" s="184"/>
      <c r="G1029" s="171"/>
      <c r="H1029" s="193"/>
      <c r="I1029" s="171"/>
      <c r="J1029" s="184"/>
      <c r="K1029" s="21">
        <v>5</v>
      </c>
      <c r="L1029" s="21">
        <v>5</v>
      </c>
      <c r="M1029" s="171"/>
      <c r="N1029" s="184"/>
      <c r="O1029" s="184"/>
      <c r="P1029" s="184"/>
      <c r="Q1029" s="184"/>
      <c r="R1029" s="184"/>
    </row>
    <row r="1030" spans="1:18" ht="30" customHeight="1" x14ac:dyDescent="0.25">
      <c r="A1030" s="188"/>
      <c r="B1030" s="230"/>
      <c r="C1030" s="153"/>
      <c r="D1030" s="93" t="s">
        <v>36</v>
      </c>
      <c r="E1030" s="185"/>
      <c r="F1030" s="185"/>
      <c r="G1030" s="172"/>
      <c r="H1030" s="194"/>
      <c r="I1030" s="172"/>
      <c r="J1030" s="185"/>
      <c r="K1030" s="21">
        <v>5</v>
      </c>
      <c r="L1030" s="21">
        <v>5</v>
      </c>
      <c r="M1030" s="172"/>
      <c r="N1030" s="185"/>
      <c r="O1030" s="185"/>
      <c r="P1030" s="185"/>
      <c r="Q1030" s="185"/>
      <c r="R1030" s="185"/>
    </row>
    <row r="1031" spans="1:18" x14ac:dyDescent="0.25">
      <c r="A1031" s="277" t="s">
        <v>511</v>
      </c>
      <c r="B1031" s="278"/>
      <c r="C1031" s="278"/>
      <c r="D1031" s="278"/>
      <c r="E1031" s="278"/>
      <c r="F1031" s="278"/>
      <c r="G1031" s="278"/>
      <c r="H1031" s="278"/>
      <c r="I1031" s="278"/>
      <c r="J1031" s="278"/>
      <c r="K1031" s="278"/>
      <c r="L1031" s="278"/>
      <c r="M1031" s="278"/>
      <c r="N1031" s="278"/>
      <c r="O1031" s="278"/>
      <c r="P1031" s="278"/>
      <c r="Q1031" s="278"/>
      <c r="R1031" s="279"/>
    </row>
    <row r="1032" spans="1:18" x14ac:dyDescent="0.25">
      <c r="A1032" s="264" t="s">
        <v>512</v>
      </c>
      <c r="B1032" s="267" t="s">
        <v>513</v>
      </c>
      <c r="C1032" s="271" t="s">
        <v>514</v>
      </c>
      <c r="D1032" s="106" t="s">
        <v>27</v>
      </c>
      <c r="E1032" s="8">
        <v>102</v>
      </c>
      <c r="F1032" s="8"/>
      <c r="G1032" s="8"/>
      <c r="H1032" s="8"/>
      <c r="I1032" s="8"/>
      <c r="J1032" s="8">
        <f>SUM(J1033:J1037)</f>
        <v>102</v>
      </c>
      <c r="K1032" s="8">
        <f t="shared" ref="K1032:L1032" si="73">SUM(K1033:K1037)</f>
        <v>230</v>
      </c>
      <c r="L1032" s="8">
        <f t="shared" si="73"/>
        <v>196</v>
      </c>
      <c r="M1032" s="8"/>
      <c r="N1032" s="8"/>
      <c r="O1032" s="8"/>
      <c r="P1032" s="8"/>
      <c r="Q1032" s="8"/>
      <c r="R1032" s="8">
        <f>SUM(R1033:R1037)</f>
        <v>510</v>
      </c>
    </row>
    <row r="1033" spans="1:18" x14ac:dyDescent="0.25">
      <c r="A1033" s="265"/>
      <c r="B1033" s="268"/>
      <c r="C1033" s="272"/>
      <c r="D1033" s="107" t="s">
        <v>28</v>
      </c>
      <c r="E1033" s="36">
        <v>20</v>
      </c>
      <c r="F1033" s="274"/>
      <c r="G1033" s="192" t="s">
        <v>515</v>
      </c>
      <c r="H1033" s="192" t="s">
        <v>137</v>
      </c>
      <c r="I1033" s="170" t="s">
        <v>516</v>
      </c>
      <c r="J1033" s="36">
        <v>20</v>
      </c>
      <c r="K1033" s="36">
        <f>K1038+K1043+K1048</f>
        <v>44</v>
      </c>
      <c r="L1033" s="36">
        <f>L1048</f>
        <v>38</v>
      </c>
      <c r="M1033" s="148" t="s">
        <v>326</v>
      </c>
      <c r="N1033" s="148"/>
      <c r="O1033" s="148"/>
      <c r="P1033" s="148"/>
      <c r="Q1033" s="148"/>
      <c r="R1033" s="36">
        <v>100</v>
      </c>
    </row>
    <row r="1034" spans="1:18" x14ac:dyDescent="0.25">
      <c r="A1034" s="265"/>
      <c r="B1034" s="268"/>
      <c r="C1034" s="272"/>
      <c r="D1034" s="107" t="s">
        <v>33</v>
      </c>
      <c r="E1034" s="36">
        <v>12</v>
      </c>
      <c r="F1034" s="275"/>
      <c r="G1034" s="193"/>
      <c r="H1034" s="193"/>
      <c r="I1034" s="171"/>
      <c r="J1034" s="36">
        <v>12</v>
      </c>
      <c r="K1034" s="36">
        <f t="shared" ref="K1034:K1037" si="74">K1039+K1044+K1049</f>
        <v>29</v>
      </c>
      <c r="L1034" s="36">
        <f t="shared" ref="L1034:L1037" si="75">L1049</f>
        <v>23</v>
      </c>
      <c r="M1034" s="149"/>
      <c r="N1034" s="149"/>
      <c r="O1034" s="149"/>
      <c r="P1034" s="149"/>
      <c r="Q1034" s="149"/>
      <c r="R1034" s="36">
        <v>60</v>
      </c>
    </row>
    <row r="1035" spans="1:18" x14ac:dyDescent="0.25">
      <c r="A1035" s="265"/>
      <c r="B1035" s="268"/>
      <c r="C1035" s="272"/>
      <c r="D1035" s="107" t="s">
        <v>34</v>
      </c>
      <c r="E1035" s="36">
        <v>32</v>
      </c>
      <c r="F1035" s="275"/>
      <c r="G1035" s="193"/>
      <c r="H1035" s="193"/>
      <c r="I1035" s="171"/>
      <c r="J1035" s="36">
        <v>32</v>
      </c>
      <c r="K1035" s="36">
        <f t="shared" si="74"/>
        <v>69</v>
      </c>
      <c r="L1035" s="36">
        <f t="shared" si="75"/>
        <v>61</v>
      </c>
      <c r="M1035" s="149"/>
      <c r="N1035" s="149"/>
      <c r="O1035" s="149"/>
      <c r="P1035" s="149"/>
      <c r="Q1035" s="149"/>
      <c r="R1035" s="36">
        <v>160</v>
      </c>
    </row>
    <row r="1036" spans="1:18" x14ac:dyDescent="0.25">
      <c r="A1036" s="265"/>
      <c r="B1036" s="268"/>
      <c r="C1036" s="272"/>
      <c r="D1036" s="107" t="s">
        <v>35</v>
      </c>
      <c r="E1036" s="36">
        <v>24</v>
      </c>
      <c r="F1036" s="275"/>
      <c r="G1036" s="193"/>
      <c r="H1036" s="193"/>
      <c r="I1036" s="171"/>
      <c r="J1036" s="36">
        <v>24</v>
      </c>
      <c r="K1036" s="36">
        <f t="shared" si="74"/>
        <v>55</v>
      </c>
      <c r="L1036" s="36">
        <f t="shared" si="75"/>
        <v>47</v>
      </c>
      <c r="M1036" s="149"/>
      <c r="N1036" s="149"/>
      <c r="O1036" s="149"/>
      <c r="P1036" s="149"/>
      <c r="Q1036" s="149"/>
      <c r="R1036" s="36">
        <v>120</v>
      </c>
    </row>
    <row r="1037" spans="1:18" x14ac:dyDescent="0.25">
      <c r="A1037" s="265"/>
      <c r="B1037" s="268"/>
      <c r="C1037" s="273"/>
      <c r="D1037" s="107" t="s">
        <v>36</v>
      </c>
      <c r="E1037" s="36">
        <v>14</v>
      </c>
      <c r="F1037" s="275"/>
      <c r="G1037" s="193"/>
      <c r="H1037" s="193"/>
      <c r="I1037" s="171"/>
      <c r="J1037" s="36">
        <v>14</v>
      </c>
      <c r="K1037" s="36">
        <f t="shared" si="74"/>
        <v>33</v>
      </c>
      <c r="L1037" s="36">
        <f t="shared" si="75"/>
        <v>27</v>
      </c>
      <c r="M1037" s="150"/>
      <c r="N1037" s="150"/>
      <c r="O1037" s="150"/>
      <c r="P1037" s="150"/>
      <c r="Q1037" s="150"/>
      <c r="R1037" s="36">
        <v>70</v>
      </c>
    </row>
    <row r="1038" spans="1:18" x14ac:dyDescent="0.25">
      <c r="A1038" s="265"/>
      <c r="B1038" s="268"/>
      <c r="C1038" s="209" t="s">
        <v>429</v>
      </c>
      <c r="D1038" s="108" t="s">
        <v>28</v>
      </c>
      <c r="E1038" s="183"/>
      <c r="F1038" s="275"/>
      <c r="G1038" s="193"/>
      <c r="H1038" s="193"/>
      <c r="I1038" s="171"/>
      <c r="J1038" s="183"/>
      <c r="K1038" s="23">
        <v>1</v>
      </c>
      <c r="L1038" s="180"/>
      <c r="M1038" s="180"/>
      <c r="N1038" s="148"/>
      <c r="O1038" s="148"/>
      <c r="P1038" s="148"/>
      <c r="Q1038" s="148"/>
      <c r="R1038" s="148"/>
    </row>
    <row r="1039" spans="1:18" x14ac:dyDescent="0.25">
      <c r="A1039" s="265"/>
      <c r="B1039" s="268"/>
      <c r="C1039" s="210"/>
      <c r="D1039" s="108" t="s">
        <v>33</v>
      </c>
      <c r="E1039" s="184"/>
      <c r="F1039" s="275"/>
      <c r="G1039" s="193"/>
      <c r="H1039" s="193"/>
      <c r="I1039" s="171"/>
      <c r="J1039" s="184"/>
      <c r="K1039" s="23">
        <v>1</v>
      </c>
      <c r="L1039" s="181"/>
      <c r="M1039" s="181"/>
      <c r="N1039" s="149"/>
      <c r="O1039" s="149"/>
      <c r="P1039" s="149"/>
      <c r="Q1039" s="149"/>
      <c r="R1039" s="149"/>
    </row>
    <row r="1040" spans="1:18" x14ac:dyDescent="0.25">
      <c r="A1040" s="265"/>
      <c r="B1040" s="268"/>
      <c r="C1040" s="210"/>
      <c r="D1040" s="108" t="s">
        <v>34</v>
      </c>
      <c r="E1040" s="184"/>
      <c r="F1040" s="275"/>
      <c r="G1040" s="193"/>
      <c r="H1040" s="193"/>
      <c r="I1040" s="171"/>
      <c r="J1040" s="184"/>
      <c r="K1040" s="23">
        <v>1</v>
      </c>
      <c r="L1040" s="181"/>
      <c r="M1040" s="181"/>
      <c r="N1040" s="149"/>
      <c r="O1040" s="149"/>
      <c r="P1040" s="149"/>
      <c r="Q1040" s="149"/>
      <c r="R1040" s="149"/>
    </row>
    <row r="1041" spans="1:18" x14ac:dyDescent="0.25">
      <c r="A1041" s="265"/>
      <c r="B1041" s="268"/>
      <c r="C1041" s="210"/>
      <c r="D1041" s="108" t="s">
        <v>35</v>
      </c>
      <c r="E1041" s="184"/>
      <c r="F1041" s="275"/>
      <c r="G1041" s="193"/>
      <c r="H1041" s="193"/>
      <c r="I1041" s="171"/>
      <c r="J1041" s="184"/>
      <c r="K1041" s="23">
        <v>1</v>
      </c>
      <c r="L1041" s="181"/>
      <c r="M1041" s="181"/>
      <c r="N1041" s="149"/>
      <c r="O1041" s="149"/>
      <c r="P1041" s="149"/>
      <c r="Q1041" s="149"/>
      <c r="R1041" s="149"/>
    </row>
    <row r="1042" spans="1:18" x14ac:dyDescent="0.25">
      <c r="A1042" s="265"/>
      <c r="B1042" s="268"/>
      <c r="C1042" s="211"/>
      <c r="D1042" s="109" t="s">
        <v>36</v>
      </c>
      <c r="E1042" s="270"/>
      <c r="F1042" s="275"/>
      <c r="G1042" s="193"/>
      <c r="H1042" s="193"/>
      <c r="I1042" s="171"/>
      <c r="J1042" s="185"/>
      <c r="K1042" s="23">
        <v>1</v>
      </c>
      <c r="L1042" s="182"/>
      <c r="M1042" s="182"/>
      <c r="N1042" s="150"/>
      <c r="O1042" s="150"/>
      <c r="P1042" s="150"/>
      <c r="Q1042" s="150"/>
      <c r="R1042" s="150"/>
    </row>
    <row r="1043" spans="1:18" x14ac:dyDescent="0.25">
      <c r="A1043" s="265"/>
      <c r="B1043" s="268"/>
      <c r="C1043" s="209" t="s">
        <v>434</v>
      </c>
      <c r="D1043" s="98" t="s">
        <v>28</v>
      </c>
      <c r="E1043" s="195"/>
      <c r="F1043" s="275"/>
      <c r="G1043" s="193"/>
      <c r="H1043" s="193"/>
      <c r="I1043" s="171"/>
      <c r="J1043" s="183"/>
      <c r="K1043" s="21">
        <v>5</v>
      </c>
      <c r="L1043" s="183"/>
      <c r="M1043" s="183"/>
      <c r="N1043" s="170"/>
      <c r="O1043" s="170"/>
      <c r="P1043" s="170"/>
      <c r="Q1043" s="170"/>
      <c r="R1043" s="170"/>
    </row>
    <row r="1044" spans="1:18" x14ac:dyDescent="0.25">
      <c r="A1044" s="265"/>
      <c r="B1044" s="268"/>
      <c r="C1044" s="210"/>
      <c r="D1044" s="98" t="s">
        <v>33</v>
      </c>
      <c r="E1044" s="196"/>
      <c r="F1044" s="275"/>
      <c r="G1044" s="193"/>
      <c r="H1044" s="193"/>
      <c r="I1044" s="171"/>
      <c r="J1044" s="184"/>
      <c r="K1044" s="21">
        <v>5</v>
      </c>
      <c r="L1044" s="184"/>
      <c r="M1044" s="184"/>
      <c r="N1044" s="171"/>
      <c r="O1044" s="171"/>
      <c r="P1044" s="171"/>
      <c r="Q1044" s="171"/>
      <c r="R1044" s="171"/>
    </row>
    <row r="1045" spans="1:18" x14ac:dyDescent="0.25">
      <c r="A1045" s="265"/>
      <c r="B1045" s="268"/>
      <c r="C1045" s="210"/>
      <c r="D1045" s="98" t="s">
        <v>34</v>
      </c>
      <c r="E1045" s="196"/>
      <c r="F1045" s="275"/>
      <c r="G1045" s="193"/>
      <c r="H1045" s="193"/>
      <c r="I1045" s="171"/>
      <c r="J1045" s="184"/>
      <c r="K1045" s="21">
        <v>7</v>
      </c>
      <c r="L1045" s="184"/>
      <c r="M1045" s="184"/>
      <c r="N1045" s="171"/>
      <c r="O1045" s="171"/>
      <c r="P1045" s="171"/>
      <c r="Q1045" s="171"/>
      <c r="R1045" s="171"/>
    </row>
    <row r="1046" spans="1:18" x14ac:dyDescent="0.25">
      <c r="A1046" s="265"/>
      <c r="B1046" s="268"/>
      <c r="C1046" s="210"/>
      <c r="D1046" s="98" t="s">
        <v>35</v>
      </c>
      <c r="E1046" s="196"/>
      <c r="F1046" s="275"/>
      <c r="G1046" s="193"/>
      <c r="H1046" s="193"/>
      <c r="I1046" s="171"/>
      <c r="J1046" s="184"/>
      <c r="K1046" s="21">
        <v>7</v>
      </c>
      <c r="L1046" s="184"/>
      <c r="M1046" s="184"/>
      <c r="N1046" s="171"/>
      <c r="O1046" s="171"/>
      <c r="P1046" s="171"/>
      <c r="Q1046" s="171"/>
      <c r="R1046" s="171"/>
    </row>
    <row r="1047" spans="1:18" x14ac:dyDescent="0.25">
      <c r="A1047" s="265"/>
      <c r="B1047" s="268"/>
      <c r="C1047" s="211"/>
      <c r="D1047" s="98" t="s">
        <v>36</v>
      </c>
      <c r="E1047" s="197"/>
      <c r="F1047" s="275"/>
      <c r="G1047" s="193"/>
      <c r="H1047" s="193"/>
      <c r="I1047" s="171"/>
      <c r="J1047" s="185"/>
      <c r="K1047" s="21">
        <v>5</v>
      </c>
      <c r="L1047" s="185"/>
      <c r="M1047" s="185"/>
      <c r="N1047" s="172"/>
      <c r="O1047" s="172"/>
      <c r="P1047" s="172"/>
      <c r="Q1047" s="172"/>
      <c r="R1047" s="172"/>
    </row>
    <row r="1048" spans="1:18" x14ac:dyDescent="0.25">
      <c r="A1048" s="265"/>
      <c r="B1048" s="268"/>
      <c r="C1048" s="209" t="s">
        <v>517</v>
      </c>
      <c r="D1048" s="98" t="s">
        <v>28</v>
      </c>
      <c r="E1048" s="195"/>
      <c r="F1048" s="275"/>
      <c r="G1048" s="193"/>
      <c r="H1048" s="193"/>
      <c r="I1048" s="171"/>
      <c r="J1048" s="183"/>
      <c r="K1048" s="21">
        <v>38</v>
      </c>
      <c r="L1048" s="21">
        <v>38</v>
      </c>
      <c r="M1048" s="170" t="s">
        <v>288</v>
      </c>
      <c r="N1048" s="170"/>
      <c r="O1048" s="170"/>
      <c r="P1048" s="170"/>
      <c r="Q1048" s="170"/>
      <c r="R1048" s="170"/>
    </row>
    <row r="1049" spans="1:18" x14ac:dyDescent="0.25">
      <c r="A1049" s="265"/>
      <c r="B1049" s="268"/>
      <c r="C1049" s="210"/>
      <c r="D1049" s="98" t="s">
        <v>33</v>
      </c>
      <c r="E1049" s="196"/>
      <c r="F1049" s="275"/>
      <c r="G1049" s="193"/>
      <c r="H1049" s="193"/>
      <c r="I1049" s="171"/>
      <c r="J1049" s="184"/>
      <c r="K1049" s="21">
        <v>23</v>
      </c>
      <c r="L1049" s="21">
        <v>23</v>
      </c>
      <c r="M1049" s="171"/>
      <c r="N1049" s="171"/>
      <c r="O1049" s="171"/>
      <c r="P1049" s="171"/>
      <c r="Q1049" s="171"/>
      <c r="R1049" s="171"/>
    </row>
    <row r="1050" spans="1:18" x14ac:dyDescent="0.25">
      <c r="A1050" s="265"/>
      <c r="B1050" s="268"/>
      <c r="C1050" s="210"/>
      <c r="D1050" s="98" t="s">
        <v>34</v>
      </c>
      <c r="E1050" s="196"/>
      <c r="F1050" s="275"/>
      <c r="G1050" s="193"/>
      <c r="H1050" s="193"/>
      <c r="I1050" s="171"/>
      <c r="J1050" s="184"/>
      <c r="K1050" s="21">
        <v>61</v>
      </c>
      <c r="L1050" s="21">
        <v>61</v>
      </c>
      <c r="M1050" s="171"/>
      <c r="N1050" s="171"/>
      <c r="O1050" s="171"/>
      <c r="P1050" s="171"/>
      <c r="Q1050" s="171"/>
      <c r="R1050" s="171"/>
    </row>
    <row r="1051" spans="1:18" x14ac:dyDescent="0.25">
      <c r="A1051" s="265"/>
      <c r="B1051" s="268"/>
      <c r="C1051" s="210"/>
      <c r="D1051" s="98" t="s">
        <v>35</v>
      </c>
      <c r="E1051" s="196"/>
      <c r="F1051" s="275"/>
      <c r="G1051" s="193"/>
      <c r="H1051" s="193"/>
      <c r="I1051" s="171"/>
      <c r="J1051" s="184"/>
      <c r="K1051" s="21">
        <v>47</v>
      </c>
      <c r="L1051" s="21">
        <v>47</v>
      </c>
      <c r="M1051" s="171"/>
      <c r="N1051" s="171"/>
      <c r="O1051" s="171"/>
      <c r="P1051" s="171"/>
      <c r="Q1051" s="171"/>
      <c r="R1051" s="171"/>
    </row>
    <row r="1052" spans="1:18" x14ac:dyDescent="0.25">
      <c r="A1052" s="266"/>
      <c r="B1052" s="269"/>
      <c r="C1052" s="211"/>
      <c r="D1052" s="98" t="s">
        <v>36</v>
      </c>
      <c r="E1052" s="197"/>
      <c r="F1052" s="276"/>
      <c r="G1052" s="194"/>
      <c r="H1052" s="194"/>
      <c r="I1052" s="172"/>
      <c r="J1052" s="185"/>
      <c r="K1052" s="21">
        <v>27</v>
      </c>
      <c r="L1052" s="23">
        <v>27</v>
      </c>
      <c r="M1052" s="172"/>
      <c r="N1052" s="172"/>
      <c r="O1052" s="172"/>
      <c r="P1052" s="172"/>
      <c r="Q1052" s="172"/>
      <c r="R1052" s="172"/>
    </row>
    <row r="1053" spans="1:18" x14ac:dyDescent="0.25">
      <c r="A1053" s="186" t="s">
        <v>518</v>
      </c>
      <c r="B1053" s="262" t="s">
        <v>519</v>
      </c>
      <c r="C1053" s="263" t="s">
        <v>520</v>
      </c>
      <c r="D1053" s="102" t="s">
        <v>27</v>
      </c>
      <c r="E1053" s="33">
        <v>41</v>
      </c>
      <c r="F1053" s="34"/>
      <c r="G1053" s="34"/>
      <c r="H1053" s="34"/>
      <c r="I1053" s="34"/>
      <c r="J1053" s="34">
        <f>SUM(J1054:J1058)</f>
        <v>57</v>
      </c>
      <c r="K1053" s="34">
        <f t="shared" ref="K1053:L1053" si="76">SUM(K1054:K1058)</f>
        <v>81</v>
      </c>
      <c r="L1053" s="34">
        <f t="shared" si="76"/>
        <v>66</v>
      </c>
      <c r="M1053" s="34"/>
      <c r="N1053" s="34"/>
      <c r="O1053" s="34">
        <f>SUM(O1054:O1058)</f>
        <v>8</v>
      </c>
      <c r="P1053" s="34">
        <f t="shared" ref="P1053" si="77">SUM(P1054:P1058)</f>
        <v>8</v>
      </c>
      <c r="Q1053" s="34">
        <f>SUM(Q1054:Q1058)</f>
        <v>8</v>
      </c>
      <c r="R1053" s="34">
        <f>SUM(R1054:R1058)</f>
        <v>164</v>
      </c>
    </row>
    <row r="1054" spans="1:18" x14ac:dyDescent="0.25">
      <c r="A1054" s="187"/>
      <c r="B1054" s="229"/>
      <c r="C1054" s="250"/>
      <c r="D1054" s="55" t="s">
        <v>28</v>
      </c>
      <c r="E1054" s="5">
        <v>10</v>
      </c>
      <c r="F1054" s="170" t="s">
        <v>395</v>
      </c>
      <c r="G1054" s="234" t="s">
        <v>515</v>
      </c>
      <c r="H1054" s="192" t="s">
        <v>137</v>
      </c>
      <c r="I1054" s="170" t="s">
        <v>516</v>
      </c>
      <c r="J1054" s="36">
        <v>10</v>
      </c>
      <c r="K1054" s="36">
        <f>K1059+K1064+K1069</f>
        <v>19</v>
      </c>
      <c r="L1054" s="23">
        <f>L1069</f>
        <v>16</v>
      </c>
      <c r="M1054" s="148" t="s">
        <v>326</v>
      </c>
      <c r="N1054" s="148" t="s">
        <v>521</v>
      </c>
      <c r="O1054" s="50">
        <v>0</v>
      </c>
      <c r="P1054" s="50">
        <v>0</v>
      </c>
      <c r="Q1054" s="50">
        <v>0</v>
      </c>
      <c r="R1054" s="36">
        <v>40</v>
      </c>
    </row>
    <row r="1055" spans="1:18" x14ac:dyDescent="0.25">
      <c r="A1055" s="187"/>
      <c r="B1055" s="229"/>
      <c r="C1055" s="250"/>
      <c r="D1055" s="55" t="s">
        <v>33</v>
      </c>
      <c r="E1055" s="5">
        <v>8</v>
      </c>
      <c r="F1055" s="171"/>
      <c r="G1055" s="235"/>
      <c r="H1055" s="193"/>
      <c r="I1055" s="171"/>
      <c r="J1055" s="36">
        <v>8</v>
      </c>
      <c r="K1055" s="36">
        <f t="shared" ref="K1055:K1058" si="78">K1060+K1065+K1070</f>
        <v>15</v>
      </c>
      <c r="L1055" s="23">
        <f t="shared" ref="L1055:L1058" si="79">L1070</f>
        <v>12</v>
      </c>
      <c r="M1055" s="149"/>
      <c r="N1055" s="149"/>
      <c r="O1055" s="50">
        <v>0</v>
      </c>
      <c r="P1055" s="50">
        <v>0</v>
      </c>
      <c r="Q1055" s="50">
        <v>0</v>
      </c>
      <c r="R1055" s="36">
        <v>32</v>
      </c>
    </row>
    <row r="1056" spans="1:18" x14ac:dyDescent="0.25">
      <c r="A1056" s="187"/>
      <c r="B1056" s="229"/>
      <c r="C1056" s="250"/>
      <c r="D1056" s="55" t="s">
        <v>34</v>
      </c>
      <c r="E1056" s="5">
        <v>6</v>
      </c>
      <c r="F1056" s="171"/>
      <c r="G1056" s="235"/>
      <c r="H1056" s="193"/>
      <c r="I1056" s="171"/>
      <c r="J1056" s="36">
        <v>6</v>
      </c>
      <c r="K1056" s="36">
        <f t="shared" si="78"/>
        <v>13</v>
      </c>
      <c r="L1056" s="23">
        <f t="shared" si="79"/>
        <v>10</v>
      </c>
      <c r="M1056" s="149"/>
      <c r="N1056" s="149"/>
      <c r="O1056" s="50">
        <v>0</v>
      </c>
      <c r="P1056" s="50">
        <v>0</v>
      </c>
      <c r="Q1056" s="50">
        <v>0</v>
      </c>
      <c r="R1056" s="36">
        <v>24</v>
      </c>
    </row>
    <row r="1057" spans="1:18" x14ac:dyDescent="0.25">
      <c r="A1057" s="187"/>
      <c r="B1057" s="229"/>
      <c r="C1057" s="250"/>
      <c r="D1057" s="55" t="s">
        <v>35</v>
      </c>
      <c r="E1057" s="5">
        <v>5</v>
      </c>
      <c r="F1057" s="171"/>
      <c r="G1057" s="235"/>
      <c r="H1057" s="193"/>
      <c r="I1057" s="171"/>
      <c r="J1057" s="36">
        <v>11</v>
      </c>
      <c r="K1057" s="36">
        <f t="shared" si="78"/>
        <v>11</v>
      </c>
      <c r="L1057" s="23">
        <f t="shared" si="79"/>
        <v>8</v>
      </c>
      <c r="M1057" s="149"/>
      <c r="N1057" s="149"/>
      <c r="O1057" s="50">
        <v>3</v>
      </c>
      <c r="P1057" s="50">
        <v>3</v>
      </c>
      <c r="Q1057" s="50">
        <v>3</v>
      </c>
      <c r="R1057" s="36">
        <v>20</v>
      </c>
    </row>
    <row r="1058" spans="1:18" x14ac:dyDescent="0.25">
      <c r="A1058" s="187"/>
      <c r="B1058" s="229"/>
      <c r="C1058" s="251"/>
      <c r="D1058" s="55" t="s">
        <v>36</v>
      </c>
      <c r="E1058" s="5">
        <v>12</v>
      </c>
      <c r="F1058" s="171"/>
      <c r="G1058" s="235"/>
      <c r="H1058" s="193"/>
      <c r="I1058" s="171"/>
      <c r="J1058" s="36">
        <v>22</v>
      </c>
      <c r="K1058" s="36">
        <f t="shared" si="78"/>
        <v>23</v>
      </c>
      <c r="L1058" s="23">
        <f t="shared" si="79"/>
        <v>20</v>
      </c>
      <c r="M1058" s="150"/>
      <c r="N1058" s="150"/>
      <c r="O1058" s="50">
        <v>5</v>
      </c>
      <c r="P1058" s="50">
        <v>5</v>
      </c>
      <c r="Q1058" s="50">
        <v>5</v>
      </c>
      <c r="R1058" s="36">
        <v>48</v>
      </c>
    </row>
    <row r="1059" spans="1:18" x14ac:dyDescent="0.25">
      <c r="A1059" s="187"/>
      <c r="B1059" s="229"/>
      <c r="C1059" s="151" t="s">
        <v>429</v>
      </c>
      <c r="D1059" s="93" t="s">
        <v>28</v>
      </c>
      <c r="E1059" s="183"/>
      <c r="F1059" s="171"/>
      <c r="G1059" s="235"/>
      <c r="H1059" s="193"/>
      <c r="I1059" s="171"/>
      <c r="J1059" s="183"/>
      <c r="K1059" s="21">
        <v>1</v>
      </c>
      <c r="L1059" s="183"/>
      <c r="M1059" s="154"/>
      <c r="N1059" s="170" t="s">
        <v>521</v>
      </c>
      <c r="O1059" s="21">
        <v>0</v>
      </c>
      <c r="P1059" s="21">
        <v>0</v>
      </c>
      <c r="Q1059" s="21">
        <v>0</v>
      </c>
      <c r="R1059" s="170"/>
    </row>
    <row r="1060" spans="1:18" x14ac:dyDescent="0.25">
      <c r="A1060" s="187"/>
      <c r="B1060" s="229"/>
      <c r="C1060" s="152"/>
      <c r="D1060" s="93" t="s">
        <v>33</v>
      </c>
      <c r="E1060" s="184"/>
      <c r="F1060" s="171"/>
      <c r="G1060" s="235"/>
      <c r="H1060" s="193"/>
      <c r="I1060" s="171"/>
      <c r="J1060" s="184"/>
      <c r="K1060" s="21">
        <v>1</v>
      </c>
      <c r="L1060" s="184"/>
      <c r="M1060" s="155"/>
      <c r="N1060" s="171"/>
      <c r="O1060" s="21">
        <v>0</v>
      </c>
      <c r="P1060" s="21">
        <v>0</v>
      </c>
      <c r="Q1060" s="21">
        <v>0</v>
      </c>
      <c r="R1060" s="171"/>
    </row>
    <row r="1061" spans="1:18" x14ac:dyDescent="0.25">
      <c r="A1061" s="187"/>
      <c r="B1061" s="229"/>
      <c r="C1061" s="152"/>
      <c r="D1061" s="93" t="s">
        <v>34</v>
      </c>
      <c r="E1061" s="184"/>
      <c r="F1061" s="171"/>
      <c r="G1061" s="235"/>
      <c r="H1061" s="193"/>
      <c r="I1061" s="171"/>
      <c r="J1061" s="184"/>
      <c r="K1061" s="21">
        <v>1</v>
      </c>
      <c r="L1061" s="184"/>
      <c r="M1061" s="155"/>
      <c r="N1061" s="171"/>
      <c r="O1061" s="21">
        <v>0</v>
      </c>
      <c r="P1061" s="21">
        <v>0</v>
      </c>
      <c r="Q1061" s="21">
        <v>0</v>
      </c>
      <c r="R1061" s="171"/>
    </row>
    <row r="1062" spans="1:18" x14ac:dyDescent="0.25">
      <c r="A1062" s="187"/>
      <c r="B1062" s="229"/>
      <c r="C1062" s="152"/>
      <c r="D1062" s="93" t="s">
        <v>35</v>
      </c>
      <c r="E1062" s="184"/>
      <c r="F1062" s="171"/>
      <c r="G1062" s="235"/>
      <c r="H1062" s="193"/>
      <c r="I1062" s="171"/>
      <c r="J1062" s="184"/>
      <c r="K1062" s="21">
        <v>1</v>
      </c>
      <c r="L1062" s="184"/>
      <c r="M1062" s="155"/>
      <c r="N1062" s="171"/>
      <c r="O1062" s="21">
        <v>3</v>
      </c>
      <c r="P1062" s="21">
        <v>3</v>
      </c>
      <c r="Q1062" s="21">
        <v>3</v>
      </c>
      <c r="R1062" s="171"/>
    </row>
    <row r="1063" spans="1:18" x14ac:dyDescent="0.25">
      <c r="A1063" s="187"/>
      <c r="B1063" s="229"/>
      <c r="C1063" s="153"/>
      <c r="D1063" s="93" t="s">
        <v>36</v>
      </c>
      <c r="E1063" s="185"/>
      <c r="F1063" s="171"/>
      <c r="G1063" s="235"/>
      <c r="H1063" s="193"/>
      <c r="I1063" s="171"/>
      <c r="J1063" s="185"/>
      <c r="K1063" s="21">
        <v>1</v>
      </c>
      <c r="L1063" s="185"/>
      <c r="M1063" s="156"/>
      <c r="N1063" s="172"/>
      <c r="O1063" s="21">
        <v>5</v>
      </c>
      <c r="P1063" s="21">
        <v>5</v>
      </c>
      <c r="Q1063" s="21">
        <v>5</v>
      </c>
      <c r="R1063" s="172"/>
    </row>
    <row r="1064" spans="1:18" x14ac:dyDescent="0.25">
      <c r="A1064" s="187"/>
      <c r="B1064" s="229"/>
      <c r="C1064" s="151" t="s">
        <v>522</v>
      </c>
      <c r="D1064" s="93" t="s">
        <v>28</v>
      </c>
      <c r="E1064" s="183"/>
      <c r="F1064" s="171"/>
      <c r="G1064" s="235"/>
      <c r="H1064" s="193"/>
      <c r="I1064" s="171"/>
      <c r="J1064" s="183"/>
      <c r="K1064" s="21">
        <v>2</v>
      </c>
      <c r="L1064" s="183"/>
      <c r="M1064" s="154"/>
      <c r="N1064" s="183"/>
      <c r="O1064" s="183"/>
      <c r="P1064" s="183"/>
      <c r="Q1064" s="183"/>
      <c r="R1064" s="183"/>
    </row>
    <row r="1065" spans="1:18" x14ac:dyDescent="0.25">
      <c r="A1065" s="187"/>
      <c r="B1065" s="229"/>
      <c r="C1065" s="152"/>
      <c r="D1065" s="93" t="s">
        <v>33</v>
      </c>
      <c r="E1065" s="184"/>
      <c r="F1065" s="171"/>
      <c r="G1065" s="235"/>
      <c r="H1065" s="193"/>
      <c r="I1065" s="171"/>
      <c r="J1065" s="184"/>
      <c r="K1065" s="21">
        <v>2</v>
      </c>
      <c r="L1065" s="184"/>
      <c r="M1065" s="155"/>
      <c r="N1065" s="184"/>
      <c r="O1065" s="184"/>
      <c r="P1065" s="184"/>
      <c r="Q1065" s="184"/>
      <c r="R1065" s="184"/>
    </row>
    <row r="1066" spans="1:18" x14ac:dyDescent="0.25">
      <c r="A1066" s="187"/>
      <c r="B1066" s="229"/>
      <c r="C1066" s="152"/>
      <c r="D1066" s="93" t="s">
        <v>34</v>
      </c>
      <c r="E1066" s="184"/>
      <c r="F1066" s="171"/>
      <c r="G1066" s="235"/>
      <c r="H1066" s="193"/>
      <c r="I1066" s="171"/>
      <c r="J1066" s="184"/>
      <c r="K1066" s="21">
        <v>2</v>
      </c>
      <c r="L1066" s="184"/>
      <c r="M1066" s="155"/>
      <c r="N1066" s="184"/>
      <c r="O1066" s="184"/>
      <c r="P1066" s="184"/>
      <c r="Q1066" s="184"/>
      <c r="R1066" s="184"/>
    </row>
    <row r="1067" spans="1:18" x14ac:dyDescent="0.25">
      <c r="A1067" s="187"/>
      <c r="B1067" s="229"/>
      <c r="C1067" s="152"/>
      <c r="D1067" s="93" t="s">
        <v>35</v>
      </c>
      <c r="E1067" s="184"/>
      <c r="F1067" s="171"/>
      <c r="G1067" s="235"/>
      <c r="H1067" s="193"/>
      <c r="I1067" s="171"/>
      <c r="J1067" s="184"/>
      <c r="K1067" s="21">
        <v>2</v>
      </c>
      <c r="L1067" s="184"/>
      <c r="M1067" s="155"/>
      <c r="N1067" s="184"/>
      <c r="O1067" s="184"/>
      <c r="P1067" s="184"/>
      <c r="Q1067" s="184"/>
      <c r="R1067" s="184"/>
    </row>
    <row r="1068" spans="1:18" x14ac:dyDescent="0.25">
      <c r="A1068" s="187"/>
      <c r="B1068" s="229"/>
      <c r="C1068" s="153"/>
      <c r="D1068" s="93" t="s">
        <v>36</v>
      </c>
      <c r="E1068" s="185"/>
      <c r="F1068" s="171"/>
      <c r="G1068" s="235"/>
      <c r="H1068" s="193"/>
      <c r="I1068" s="171"/>
      <c r="J1068" s="185"/>
      <c r="K1068" s="21">
        <v>2</v>
      </c>
      <c r="L1068" s="185"/>
      <c r="M1068" s="156"/>
      <c r="N1068" s="185"/>
      <c r="O1068" s="185"/>
      <c r="P1068" s="185"/>
      <c r="Q1068" s="185"/>
      <c r="R1068" s="185"/>
    </row>
    <row r="1069" spans="1:18" x14ac:dyDescent="0.25">
      <c r="A1069" s="187"/>
      <c r="B1069" s="229"/>
      <c r="C1069" s="151" t="s">
        <v>517</v>
      </c>
      <c r="D1069" s="93" t="s">
        <v>28</v>
      </c>
      <c r="E1069" s="183"/>
      <c r="F1069" s="171"/>
      <c r="G1069" s="235"/>
      <c r="H1069" s="193"/>
      <c r="I1069" s="171"/>
      <c r="J1069" s="183"/>
      <c r="K1069" s="21">
        <v>16</v>
      </c>
      <c r="L1069" s="21">
        <v>16</v>
      </c>
      <c r="M1069" s="170" t="s">
        <v>288</v>
      </c>
      <c r="N1069" s="183"/>
      <c r="O1069" s="183"/>
      <c r="P1069" s="183"/>
      <c r="Q1069" s="183"/>
      <c r="R1069" s="183"/>
    </row>
    <row r="1070" spans="1:18" x14ac:dyDescent="0.25">
      <c r="A1070" s="187"/>
      <c r="B1070" s="229"/>
      <c r="C1070" s="152"/>
      <c r="D1070" s="93" t="s">
        <v>33</v>
      </c>
      <c r="E1070" s="184"/>
      <c r="F1070" s="171"/>
      <c r="G1070" s="235"/>
      <c r="H1070" s="193"/>
      <c r="I1070" s="171"/>
      <c r="J1070" s="184"/>
      <c r="K1070" s="21">
        <v>12</v>
      </c>
      <c r="L1070" s="21">
        <v>12</v>
      </c>
      <c r="M1070" s="171"/>
      <c r="N1070" s="184"/>
      <c r="O1070" s="184"/>
      <c r="P1070" s="184"/>
      <c r="Q1070" s="184"/>
      <c r="R1070" s="184"/>
    </row>
    <row r="1071" spans="1:18" x14ac:dyDescent="0.25">
      <c r="A1071" s="187"/>
      <c r="B1071" s="229"/>
      <c r="C1071" s="152"/>
      <c r="D1071" s="93" t="s">
        <v>34</v>
      </c>
      <c r="E1071" s="184"/>
      <c r="F1071" s="171"/>
      <c r="G1071" s="235"/>
      <c r="H1071" s="193"/>
      <c r="I1071" s="171"/>
      <c r="J1071" s="184"/>
      <c r="K1071" s="21">
        <v>10</v>
      </c>
      <c r="L1071" s="21">
        <v>10</v>
      </c>
      <c r="M1071" s="171"/>
      <c r="N1071" s="184"/>
      <c r="O1071" s="184"/>
      <c r="P1071" s="184"/>
      <c r="Q1071" s="184"/>
      <c r="R1071" s="184"/>
    </row>
    <row r="1072" spans="1:18" x14ac:dyDescent="0.25">
      <c r="A1072" s="187"/>
      <c r="B1072" s="229"/>
      <c r="C1072" s="152"/>
      <c r="D1072" s="93" t="s">
        <v>35</v>
      </c>
      <c r="E1072" s="184"/>
      <c r="F1072" s="171"/>
      <c r="G1072" s="235"/>
      <c r="H1072" s="193"/>
      <c r="I1072" s="171"/>
      <c r="J1072" s="184"/>
      <c r="K1072" s="21">
        <v>8</v>
      </c>
      <c r="L1072" s="21">
        <v>8</v>
      </c>
      <c r="M1072" s="171"/>
      <c r="N1072" s="184"/>
      <c r="O1072" s="184"/>
      <c r="P1072" s="184"/>
      <c r="Q1072" s="184"/>
      <c r="R1072" s="184"/>
    </row>
    <row r="1073" spans="1:18" x14ac:dyDescent="0.25">
      <c r="A1073" s="188"/>
      <c r="B1073" s="230"/>
      <c r="C1073" s="153"/>
      <c r="D1073" s="93" t="s">
        <v>36</v>
      </c>
      <c r="E1073" s="185"/>
      <c r="F1073" s="172"/>
      <c r="G1073" s="236"/>
      <c r="H1073" s="194"/>
      <c r="I1073" s="172"/>
      <c r="J1073" s="185"/>
      <c r="K1073" s="21">
        <v>20</v>
      </c>
      <c r="L1073" s="21">
        <v>20</v>
      </c>
      <c r="M1073" s="172"/>
      <c r="N1073" s="185"/>
      <c r="O1073" s="185"/>
      <c r="P1073" s="185"/>
      <c r="Q1073" s="185"/>
      <c r="R1073" s="185"/>
    </row>
    <row r="1074" spans="1:18" x14ac:dyDescent="0.25">
      <c r="A1074" s="186" t="s">
        <v>523</v>
      </c>
      <c r="B1074" s="228" t="s">
        <v>524</v>
      </c>
      <c r="C1074" s="249" t="s">
        <v>520</v>
      </c>
      <c r="D1074" s="105" t="s">
        <v>27</v>
      </c>
      <c r="E1074" s="34">
        <v>30</v>
      </c>
      <c r="F1074" s="34"/>
      <c r="G1074" s="34"/>
      <c r="H1074" s="34"/>
      <c r="I1074" s="34"/>
      <c r="J1074" s="34">
        <f>SUM(J1075:J1079)</f>
        <v>30</v>
      </c>
      <c r="K1074" s="34">
        <f t="shared" ref="K1074:L1074" si="80">SUM(K1075:K1079)</f>
        <v>33</v>
      </c>
      <c r="L1074" s="34">
        <f t="shared" si="80"/>
        <v>28</v>
      </c>
      <c r="M1074" s="39"/>
      <c r="N1074" s="39"/>
      <c r="O1074" s="39"/>
      <c r="P1074" s="39"/>
      <c r="Q1074" s="34"/>
      <c r="R1074" s="34">
        <f>SUM(R1075:R1079)</f>
        <v>60</v>
      </c>
    </row>
    <row r="1075" spans="1:18" x14ac:dyDescent="0.25">
      <c r="A1075" s="187"/>
      <c r="B1075" s="229"/>
      <c r="C1075" s="250"/>
      <c r="D1075" s="55" t="s">
        <v>28</v>
      </c>
      <c r="E1075" s="5">
        <v>5</v>
      </c>
      <c r="F1075" s="154"/>
      <c r="G1075" s="234" t="s">
        <v>525</v>
      </c>
      <c r="H1075" s="192" t="s">
        <v>137</v>
      </c>
      <c r="I1075" s="170" t="s">
        <v>516</v>
      </c>
      <c r="J1075" s="36">
        <v>5</v>
      </c>
      <c r="K1075" s="36">
        <f>K1080+K1085+K1090</f>
        <v>6</v>
      </c>
      <c r="L1075" s="70">
        <f>L1090</f>
        <v>5</v>
      </c>
      <c r="M1075" s="157" t="s">
        <v>326</v>
      </c>
      <c r="N1075" s="157"/>
      <c r="O1075" s="237"/>
      <c r="P1075" s="237"/>
      <c r="Q1075" s="240"/>
      <c r="R1075" s="116">
        <v>10</v>
      </c>
    </row>
    <row r="1076" spans="1:18" x14ac:dyDescent="0.25">
      <c r="A1076" s="187"/>
      <c r="B1076" s="229"/>
      <c r="C1076" s="250"/>
      <c r="D1076" s="55" t="s">
        <v>33</v>
      </c>
      <c r="E1076" s="5">
        <v>4</v>
      </c>
      <c r="F1076" s="155"/>
      <c r="G1076" s="235"/>
      <c r="H1076" s="193"/>
      <c r="I1076" s="171"/>
      <c r="J1076" s="36">
        <v>4</v>
      </c>
      <c r="K1076" s="36">
        <f t="shared" ref="K1076:K1079" si="81">K1081+K1086+K1091</f>
        <v>5</v>
      </c>
      <c r="L1076" s="70">
        <f t="shared" ref="L1076:L1079" si="82">L1091</f>
        <v>4</v>
      </c>
      <c r="M1076" s="158"/>
      <c r="N1076" s="158"/>
      <c r="O1076" s="238"/>
      <c r="P1076" s="238"/>
      <c r="Q1076" s="241"/>
      <c r="R1076" s="116">
        <v>8</v>
      </c>
    </row>
    <row r="1077" spans="1:18" x14ac:dyDescent="0.25">
      <c r="A1077" s="187"/>
      <c r="B1077" s="229"/>
      <c r="C1077" s="250"/>
      <c r="D1077" s="55" t="s">
        <v>34</v>
      </c>
      <c r="E1077" s="5">
        <v>9</v>
      </c>
      <c r="F1077" s="155"/>
      <c r="G1077" s="235"/>
      <c r="H1077" s="193"/>
      <c r="I1077" s="171"/>
      <c r="J1077" s="36">
        <v>9</v>
      </c>
      <c r="K1077" s="36">
        <f t="shared" si="81"/>
        <v>9</v>
      </c>
      <c r="L1077" s="70">
        <f t="shared" si="82"/>
        <v>8</v>
      </c>
      <c r="M1077" s="158"/>
      <c r="N1077" s="158"/>
      <c r="O1077" s="238"/>
      <c r="P1077" s="238"/>
      <c r="Q1077" s="241"/>
      <c r="R1077" s="116">
        <v>18</v>
      </c>
    </row>
    <row r="1078" spans="1:18" x14ac:dyDescent="0.25">
      <c r="A1078" s="187"/>
      <c r="B1078" s="229"/>
      <c r="C1078" s="250"/>
      <c r="D1078" s="55" t="s">
        <v>35</v>
      </c>
      <c r="E1078" s="5">
        <v>8</v>
      </c>
      <c r="F1078" s="155"/>
      <c r="G1078" s="235"/>
      <c r="H1078" s="193"/>
      <c r="I1078" s="171"/>
      <c r="J1078" s="36">
        <v>8</v>
      </c>
      <c r="K1078" s="36">
        <f t="shared" si="81"/>
        <v>8</v>
      </c>
      <c r="L1078" s="70">
        <f t="shared" si="82"/>
        <v>7</v>
      </c>
      <c r="M1078" s="158"/>
      <c r="N1078" s="158"/>
      <c r="O1078" s="238"/>
      <c r="P1078" s="238"/>
      <c r="Q1078" s="241"/>
      <c r="R1078" s="116">
        <v>16</v>
      </c>
    </row>
    <row r="1079" spans="1:18" x14ac:dyDescent="0.25">
      <c r="A1079" s="187"/>
      <c r="B1079" s="229"/>
      <c r="C1079" s="251"/>
      <c r="D1079" s="55" t="s">
        <v>36</v>
      </c>
      <c r="E1079" s="5">
        <v>4</v>
      </c>
      <c r="F1079" s="155"/>
      <c r="G1079" s="235"/>
      <c r="H1079" s="193"/>
      <c r="I1079" s="171"/>
      <c r="J1079" s="36">
        <v>4</v>
      </c>
      <c r="K1079" s="36">
        <f t="shared" si="81"/>
        <v>5</v>
      </c>
      <c r="L1079" s="70">
        <f t="shared" si="82"/>
        <v>4</v>
      </c>
      <c r="M1079" s="159"/>
      <c r="N1079" s="159"/>
      <c r="O1079" s="239"/>
      <c r="P1079" s="239"/>
      <c r="Q1079" s="242"/>
      <c r="R1079" s="116">
        <v>8</v>
      </c>
    </row>
    <row r="1080" spans="1:18" x14ac:dyDescent="0.25">
      <c r="A1080" s="187"/>
      <c r="B1080" s="229"/>
      <c r="C1080" s="151" t="s">
        <v>429</v>
      </c>
      <c r="D1080" s="93" t="s">
        <v>28</v>
      </c>
      <c r="E1080" s="183"/>
      <c r="F1080" s="155"/>
      <c r="G1080" s="235"/>
      <c r="H1080" s="193"/>
      <c r="I1080" s="171"/>
      <c r="J1080" s="180"/>
      <c r="K1080" s="23">
        <v>0</v>
      </c>
      <c r="L1080" s="243"/>
      <c r="M1080" s="246"/>
      <c r="N1080" s="195"/>
      <c r="O1080" s="237"/>
      <c r="P1080" s="237"/>
      <c r="Q1080" s="240"/>
      <c r="R1080" s="180"/>
    </row>
    <row r="1081" spans="1:18" x14ac:dyDescent="0.25">
      <c r="A1081" s="187"/>
      <c r="B1081" s="229"/>
      <c r="C1081" s="152"/>
      <c r="D1081" s="93" t="s">
        <v>33</v>
      </c>
      <c r="E1081" s="184"/>
      <c r="F1081" s="155"/>
      <c r="G1081" s="235"/>
      <c r="H1081" s="193"/>
      <c r="I1081" s="171"/>
      <c r="J1081" s="181"/>
      <c r="K1081" s="23">
        <v>0</v>
      </c>
      <c r="L1081" s="244"/>
      <c r="M1081" s="247"/>
      <c r="N1081" s="196"/>
      <c r="O1081" s="238"/>
      <c r="P1081" s="238"/>
      <c r="Q1081" s="241"/>
      <c r="R1081" s="181"/>
    </row>
    <row r="1082" spans="1:18" x14ac:dyDescent="0.25">
      <c r="A1082" s="187"/>
      <c r="B1082" s="229"/>
      <c r="C1082" s="152"/>
      <c r="D1082" s="93" t="s">
        <v>34</v>
      </c>
      <c r="E1082" s="184"/>
      <c r="F1082" s="155"/>
      <c r="G1082" s="235"/>
      <c r="H1082" s="193"/>
      <c r="I1082" s="171"/>
      <c r="J1082" s="181"/>
      <c r="K1082" s="23">
        <v>0</v>
      </c>
      <c r="L1082" s="244"/>
      <c r="M1082" s="247"/>
      <c r="N1082" s="196"/>
      <c r="O1082" s="238"/>
      <c r="P1082" s="238"/>
      <c r="Q1082" s="241"/>
      <c r="R1082" s="181"/>
    </row>
    <row r="1083" spans="1:18" x14ac:dyDescent="0.25">
      <c r="A1083" s="187"/>
      <c r="B1083" s="229"/>
      <c r="C1083" s="152"/>
      <c r="D1083" s="93" t="s">
        <v>35</v>
      </c>
      <c r="E1083" s="184"/>
      <c r="F1083" s="155"/>
      <c r="G1083" s="235"/>
      <c r="H1083" s="193"/>
      <c r="I1083" s="171"/>
      <c r="J1083" s="181"/>
      <c r="K1083" s="23">
        <v>1</v>
      </c>
      <c r="L1083" s="244"/>
      <c r="M1083" s="247"/>
      <c r="N1083" s="196"/>
      <c r="O1083" s="238"/>
      <c r="P1083" s="238"/>
      <c r="Q1083" s="241"/>
      <c r="R1083" s="181"/>
    </row>
    <row r="1084" spans="1:18" x14ac:dyDescent="0.25">
      <c r="A1084" s="187"/>
      <c r="B1084" s="229"/>
      <c r="C1084" s="153"/>
      <c r="D1084" s="93" t="s">
        <v>36</v>
      </c>
      <c r="E1084" s="185"/>
      <c r="F1084" s="155"/>
      <c r="G1084" s="235"/>
      <c r="H1084" s="193"/>
      <c r="I1084" s="171"/>
      <c r="J1084" s="182"/>
      <c r="K1084" s="23">
        <v>1</v>
      </c>
      <c r="L1084" s="245"/>
      <c r="M1084" s="248"/>
      <c r="N1084" s="197"/>
      <c r="O1084" s="239"/>
      <c r="P1084" s="239"/>
      <c r="Q1084" s="242"/>
      <c r="R1084" s="182"/>
    </row>
    <row r="1085" spans="1:18" x14ac:dyDescent="0.25">
      <c r="A1085" s="187"/>
      <c r="B1085" s="229"/>
      <c r="C1085" s="151" t="s">
        <v>434</v>
      </c>
      <c r="D1085" s="93" t="s">
        <v>28</v>
      </c>
      <c r="E1085" s="183"/>
      <c r="F1085" s="155"/>
      <c r="G1085" s="235"/>
      <c r="H1085" s="193"/>
      <c r="I1085" s="171"/>
      <c r="J1085" s="183"/>
      <c r="K1085" s="21">
        <v>1</v>
      </c>
      <c r="L1085" s="259"/>
      <c r="M1085" s="246"/>
      <c r="N1085" s="195"/>
      <c r="O1085" s="237"/>
      <c r="P1085" s="237"/>
      <c r="Q1085" s="240"/>
      <c r="R1085" s="180"/>
    </row>
    <row r="1086" spans="1:18" x14ac:dyDescent="0.25">
      <c r="A1086" s="187"/>
      <c r="B1086" s="229"/>
      <c r="C1086" s="152"/>
      <c r="D1086" s="93" t="s">
        <v>33</v>
      </c>
      <c r="E1086" s="184"/>
      <c r="F1086" s="155"/>
      <c r="G1086" s="235"/>
      <c r="H1086" s="193"/>
      <c r="I1086" s="171"/>
      <c r="J1086" s="184"/>
      <c r="K1086" s="21">
        <v>1</v>
      </c>
      <c r="L1086" s="260"/>
      <c r="M1086" s="247"/>
      <c r="N1086" s="196"/>
      <c r="O1086" s="238"/>
      <c r="P1086" s="238"/>
      <c r="Q1086" s="241"/>
      <c r="R1086" s="181"/>
    </row>
    <row r="1087" spans="1:18" x14ac:dyDescent="0.25">
      <c r="A1087" s="187"/>
      <c r="B1087" s="229"/>
      <c r="C1087" s="152"/>
      <c r="D1087" s="93" t="s">
        <v>34</v>
      </c>
      <c r="E1087" s="184"/>
      <c r="F1087" s="155"/>
      <c r="G1087" s="235"/>
      <c r="H1087" s="193"/>
      <c r="I1087" s="171"/>
      <c r="J1087" s="184"/>
      <c r="K1087" s="21">
        <v>1</v>
      </c>
      <c r="L1087" s="260"/>
      <c r="M1087" s="247"/>
      <c r="N1087" s="196"/>
      <c r="O1087" s="238"/>
      <c r="P1087" s="238"/>
      <c r="Q1087" s="241"/>
      <c r="R1087" s="181"/>
    </row>
    <row r="1088" spans="1:18" x14ac:dyDescent="0.25">
      <c r="A1088" s="187"/>
      <c r="B1088" s="229"/>
      <c r="C1088" s="152"/>
      <c r="D1088" s="93" t="s">
        <v>35</v>
      </c>
      <c r="E1088" s="184"/>
      <c r="F1088" s="155"/>
      <c r="G1088" s="235"/>
      <c r="H1088" s="193"/>
      <c r="I1088" s="171"/>
      <c r="J1088" s="184"/>
      <c r="K1088" s="21">
        <v>0</v>
      </c>
      <c r="L1088" s="260"/>
      <c r="M1088" s="247"/>
      <c r="N1088" s="196"/>
      <c r="O1088" s="238"/>
      <c r="P1088" s="238"/>
      <c r="Q1088" s="241"/>
      <c r="R1088" s="181"/>
    </row>
    <row r="1089" spans="1:18" x14ac:dyDescent="0.25">
      <c r="A1089" s="187"/>
      <c r="B1089" s="229"/>
      <c r="C1089" s="153"/>
      <c r="D1089" s="93" t="s">
        <v>36</v>
      </c>
      <c r="E1089" s="185"/>
      <c r="F1089" s="155"/>
      <c r="G1089" s="235"/>
      <c r="H1089" s="193"/>
      <c r="I1089" s="171"/>
      <c r="J1089" s="185"/>
      <c r="K1089" s="21">
        <v>0</v>
      </c>
      <c r="L1089" s="261"/>
      <c r="M1089" s="248"/>
      <c r="N1089" s="197"/>
      <c r="O1089" s="239"/>
      <c r="P1089" s="239"/>
      <c r="Q1089" s="242"/>
      <c r="R1089" s="182"/>
    </row>
    <row r="1090" spans="1:18" x14ac:dyDescent="0.25">
      <c r="A1090" s="187"/>
      <c r="B1090" s="229"/>
      <c r="C1090" s="151" t="s">
        <v>517</v>
      </c>
      <c r="D1090" s="93" t="s">
        <v>28</v>
      </c>
      <c r="E1090" s="183"/>
      <c r="F1090" s="155"/>
      <c r="G1090" s="235"/>
      <c r="H1090" s="193"/>
      <c r="I1090" s="171"/>
      <c r="J1090" s="183"/>
      <c r="K1090" s="21">
        <v>5</v>
      </c>
      <c r="L1090" s="21">
        <v>5</v>
      </c>
      <c r="M1090" s="258" t="s">
        <v>288</v>
      </c>
      <c r="N1090" s="257"/>
      <c r="O1090" s="257"/>
      <c r="P1090" s="257"/>
      <c r="Q1090" s="183"/>
      <c r="R1090" s="183"/>
    </row>
    <row r="1091" spans="1:18" x14ac:dyDescent="0.25">
      <c r="A1091" s="187"/>
      <c r="B1091" s="229"/>
      <c r="C1091" s="152"/>
      <c r="D1091" s="93" t="s">
        <v>33</v>
      </c>
      <c r="E1091" s="184"/>
      <c r="F1091" s="155"/>
      <c r="G1091" s="235"/>
      <c r="H1091" s="193"/>
      <c r="I1091" s="171"/>
      <c r="J1091" s="184"/>
      <c r="K1091" s="21">
        <v>4</v>
      </c>
      <c r="L1091" s="21">
        <v>4</v>
      </c>
      <c r="M1091" s="171"/>
      <c r="N1091" s="184"/>
      <c r="O1091" s="184"/>
      <c r="P1091" s="184"/>
      <c r="Q1091" s="184"/>
      <c r="R1091" s="184"/>
    </row>
    <row r="1092" spans="1:18" x14ac:dyDescent="0.25">
      <c r="A1092" s="187"/>
      <c r="B1092" s="229"/>
      <c r="C1092" s="152"/>
      <c r="D1092" s="93" t="s">
        <v>34</v>
      </c>
      <c r="E1092" s="184"/>
      <c r="F1092" s="155"/>
      <c r="G1092" s="235"/>
      <c r="H1092" s="193"/>
      <c r="I1092" s="171"/>
      <c r="J1092" s="184"/>
      <c r="K1092" s="21">
        <v>8</v>
      </c>
      <c r="L1092" s="21">
        <v>8</v>
      </c>
      <c r="M1092" s="171"/>
      <c r="N1092" s="184"/>
      <c r="O1092" s="184"/>
      <c r="P1092" s="184"/>
      <c r="Q1092" s="184"/>
      <c r="R1092" s="184"/>
    </row>
    <row r="1093" spans="1:18" x14ac:dyDescent="0.25">
      <c r="A1093" s="187"/>
      <c r="B1093" s="229"/>
      <c r="C1093" s="152"/>
      <c r="D1093" s="93" t="s">
        <v>35</v>
      </c>
      <c r="E1093" s="184"/>
      <c r="F1093" s="155"/>
      <c r="G1093" s="235"/>
      <c r="H1093" s="193"/>
      <c r="I1093" s="171"/>
      <c r="J1093" s="184"/>
      <c r="K1093" s="21">
        <v>7</v>
      </c>
      <c r="L1093" s="21">
        <v>7</v>
      </c>
      <c r="M1093" s="171"/>
      <c r="N1093" s="184"/>
      <c r="O1093" s="184"/>
      <c r="P1093" s="184"/>
      <c r="Q1093" s="184"/>
      <c r="R1093" s="184"/>
    </row>
    <row r="1094" spans="1:18" x14ac:dyDescent="0.25">
      <c r="A1094" s="188"/>
      <c r="B1094" s="230"/>
      <c r="C1094" s="153"/>
      <c r="D1094" s="93" t="s">
        <v>36</v>
      </c>
      <c r="E1094" s="185"/>
      <c r="F1094" s="156"/>
      <c r="G1094" s="236"/>
      <c r="H1094" s="194"/>
      <c r="I1094" s="172"/>
      <c r="J1094" s="185"/>
      <c r="K1094" s="21">
        <v>4</v>
      </c>
      <c r="L1094" s="21">
        <v>4</v>
      </c>
      <c r="M1094" s="172"/>
      <c r="N1094" s="185"/>
      <c r="O1094" s="185"/>
      <c r="P1094" s="185"/>
      <c r="Q1094" s="185"/>
      <c r="R1094" s="185"/>
    </row>
    <row r="1095" spans="1:18" x14ac:dyDescent="0.25">
      <c r="A1095" s="186" t="s">
        <v>526</v>
      </c>
      <c r="B1095" s="228" t="s">
        <v>527</v>
      </c>
      <c r="C1095" s="231" t="s">
        <v>528</v>
      </c>
      <c r="D1095" s="105" t="s">
        <v>27</v>
      </c>
      <c r="E1095" s="34">
        <v>1</v>
      </c>
      <c r="F1095" s="34"/>
      <c r="G1095" s="34"/>
      <c r="H1095" s="34"/>
      <c r="I1095" s="34"/>
      <c r="J1095" s="34">
        <f>SUM(J1096:J1100)</f>
        <v>1</v>
      </c>
      <c r="K1095" s="34">
        <f>SUM(K1096:K1100)</f>
        <v>3</v>
      </c>
      <c r="L1095" s="34">
        <f>SUM(L1096:L1100)</f>
        <v>3</v>
      </c>
      <c r="M1095" s="34"/>
      <c r="N1095" s="34"/>
      <c r="O1095" s="34"/>
      <c r="P1095" s="34"/>
      <c r="Q1095" s="34"/>
      <c r="R1095" s="34"/>
    </row>
    <row r="1096" spans="1:18" x14ac:dyDescent="0.25">
      <c r="A1096" s="187"/>
      <c r="B1096" s="229"/>
      <c r="C1096" s="232"/>
      <c r="D1096" s="69" t="s">
        <v>28</v>
      </c>
      <c r="E1096" s="5">
        <v>0</v>
      </c>
      <c r="F1096" s="183"/>
      <c r="G1096" s="234" t="s">
        <v>515</v>
      </c>
      <c r="H1096" s="192" t="s">
        <v>137</v>
      </c>
      <c r="I1096" s="148" t="s">
        <v>142</v>
      </c>
      <c r="J1096" s="5">
        <v>0</v>
      </c>
      <c r="K1096" s="5">
        <v>0</v>
      </c>
      <c r="L1096" s="5">
        <v>0</v>
      </c>
      <c r="M1096" s="170" t="s">
        <v>529</v>
      </c>
      <c r="N1096" s="183"/>
      <c r="O1096" s="183"/>
      <c r="P1096" s="183"/>
      <c r="Q1096" s="183"/>
      <c r="R1096" s="183"/>
    </row>
    <row r="1097" spans="1:18" x14ac:dyDescent="0.25">
      <c r="A1097" s="187"/>
      <c r="B1097" s="229"/>
      <c r="C1097" s="232"/>
      <c r="D1097" s="69" t="s">
        <v>33</v>
      </c>
      <c r="E1097" s="5">
        <v>0</v>
      </c>
      <c r="F1097" s="184"/>
      <c r="G1097" s="235"/>
      <c r="H1097" s="193"/>
      <c r="I1097" s="149"/>
      <c r="J1097" s="5">
        <v>0</v>
      </c>
      <c r="K1097" s="5">
        <v>0</v>
      </c>
      <c r="L1097" s="5">
        <v>0</v>
      </c>
      <c r="M1097" s="171"/>
      <c r="N1097" s="184"/>
      <c r="O1097" s="184"/>
      <c r="P1097" s="184"/>
      <c r="Q1097" s="184"/>
      <c r="R1097" s="184"/>
    </row>
    <row r="1098" spans="1:18" x14ac:dyDescent="0.25">
      <c r="A1098" s="187"/>
      <c r="B1098" s="229"/>
      <c r="C1098" s="232"/>
      <c r="D1098" s="69" t="s">
        <v>34</v>
      </c>
      <c r="E1098" s="5">
        <v>0</v>
      </c>
      <c r="F1098" s="184"/>
      <c r="G1098" s="235"/>
      <c r="H1098" s="193"/>
      <c r="I1098" s="149"/>
      <c r="J1098" s="5">
        <v>0</v>
      </c>
      <c r="K1098" s="5">
        <v>0</v>
      </c>
      <c r="L1098" s="5">
        <v>0</v>
      </c>
      <c r="M1098" s="171"/>
      <c r="N1098" s="184"/>
      <c r="O1098" s="184"/>
      <c r="P1098" s="184"/>
      <c r="Q1098" s="184"/>
      <c r="R1098" s="184"/>
    </row>
    <row r="1099" spans="1:18" x14ac:dyDescent="0.25">
      <c r="A1099" s="187"/>
      <c r="B1099" s="229"/>
      <c r="C1099" s="232"/>
      <c r="D1099" s="69" t="s">
        <v>35</v>
      </c>
      <c r="E1099" s="5">
        <v>1</v>
      </c>
      <c r="F1099" s="184"/>
      <c r="G1099" s="235"/>
      <c r="H1099" s="193"/>
      <c r="I1099" s="149"/>
      <c r="J1099" s="5">
        <v>1</v>
      </c>
      <c r="K1099" s="5">
        <v>3</v>
      </c>
      <c r="L1099" s="5">
        <v>3</v>
      </c>
      <c r="M1099" s="171"/>
      <c r="N1099" s="184"/>
      <c r="O1099" s="184"/>
      <c r="P1099" s="184"/>
      <c r="Q1099" s="184"/>
      <c r="R1099" s="184"/>
    </row>
    <row r="1100" spans="1:18" x14ac:dyDescent="0.25">
      <c r="A1100" s="188"/>
      <c r="B1100" s="230"/>
      <c r="C1100" s="233"/>
      <c r="D1100" s="69" t="s">
        <v>36</v>
      </c>
      <c r="E1100" s="5">
        <v>0</v>
      </c>
      <c r="F1100" s="185"/>
      <c r="G1100" s="236"/>
      <c r="H1100" s="194"/>
      <c r="I1100" s="150"/>
      <c r="J1100" s="5">
        <v>0</v>
      </c>
      <c r="K1100" s="5">
        <v>0</v>
      </c>
      <c r="L1100" s="5">
        <v>0</v>
      </c>
      <c r="M1100" s="172"/>
      <c r="N1100" s="185"/>
      <c r="O1100" s="185"/>
      <c r="P1100" s="185"/>
      <c r="Q1100" s="185"/>
      <c r="R1100" s="185"/>
    </row>
    <row r="1101" spans="1:18" x14ac:dyDescent="0.25">
      <c r="A1101" s="252" t="s">
        <v>530</v>
      </c>
      <c r="B1101" s="253"/>
      <c r="C1101" s="253"/>
      <c r="D1101" s="253"/>
      <c r="E1101" s="253"/>
      <c r="F1101" s="253"/>
      <c r="G1101" s="253"/>
      <c r="H1101" s="253"/>
      <c r="I1101" s="253"/>
      <c r="J1101" s="253"/>
      <c r="K1101" s="253"/>
      <c r="L1101" s="253"/>
      <c r="M1101" s="253"/>
      <c r="N1101" s="253"/>
      <c r="O1101" s="253"/>
      <c r="P1101" s="253"/>
      <c r="Q1101" s="253"/>
      <c r="R1101" s="254"/>
    </row>
    <row r="1102" spans="1:18" x14ac:dyDescent="0.25">
      <c r="A1102" s="186" t="s">
        <v>531</v>
      </c>
      <c r="B1102" s="228" t="s">
        <v>532</v>
      </c>
      <c r="C1102" s="174" t="s">
        <v>533</v>
      </c>
      <c r="D1102" s="105" t="s">
        <v>27</v>
      </c>
      <c r="E1102" s="8">
        <v>40</v>
      </c>
      <c r="F1102" s="8"/>
      <c r="G1102" s="8"/>
      <c r="H1102" s="8"/>
      <c r="I1102" s="8"/>
      <c r="J1102" s="8">
        <f>SUM(J1103:J1107)</f>
        <v>60</v>
      </c>
      <c r="K1102" s="8">
        <f t="shared" ref="K1102:L1102" si="83">SUM(K1103:K1107)</f>
        <v>60</v>
      </c>
      <c r="L1102" s="8">
        <f t="shared" si="83"/>
        <v>60</v>
      </c>
      <c r="M1102" s="8"/>
      <c r="N1102" s="8"/>
      <c r="O1102" s="8">
        <f>SUM(O1103:O1107)</f>
        <v>20</v>
      </c>
      <c r="P1102" s="8">
        <f t="shared" ref="P1102:R1102" si="84">SUM(P1103:P1107)</f>
        <v>20</v>
      </c>
      <c r="Q1102" s="8">
        <f t="shared" si="84"/>
        <v>20</v>
      </c>
      <c r="R1102" s="8">
        <f t="shared" si="84"/>
        <v>9</v>
      </c>
    </row>
    <row r="1103" spans="1:18" x14ac:dyDescent="0.25">
      <c r="A1103" s="187"/>
      <c r="B1103" s="229"/>
      <c r="C1103" s="175"/>
      <c r="D1103" s="35" t="s">
        <v>28</v>
      </c>
      <c r="E1103" s="36">
        <v>8</v>
      </c>
      <c r="F1103" s="180"/>
      <c r="G1103" s="148" t="s">
        <v>507</v>
      </c>
      <c r="H1103" s="177" t="s">
        <v>200</v>
      </c>
      <c r="I1103" s="148" t="s">
        <v>534</v>
      </c>
      <c r="J1103" s="36">
        <v>12</v>
      </c>
      <c r="K1103" s="36">
        <f>K1113+K1118</f>
        <v>12</v>
      </c>
      <c r="L1103" s="36">
        <f>L1113+L1118</f>
        <v>12</v>
      </c>
      <c r="M1103" s="225"/>
      <c r="N1103" s="148" t="s">
        <v>535</v>
      </c>
      <c r="O1103" s="36">
        <v>4</v>
      </c>
      <c r="P1103" s="36">
        <v>4</v>
      </c>
      <c r="Q1103" s="36">
        <v>4</v>
      </c>
      <c r="R1103" s="36">
        <v>3</v>
      </c>
    </row>
    <row r="1104" spans="1:18" x14ac:dyDescent="0.25">
      <c r="A1104" s="187"/>
      <c r="B1104" s="229"/>
      <c r="C1104" s="175"/>
      <c r="D1104" s="35" t="s">
        <v>33</v>
      </c>
      <c r="E1104" s="36">
        <v>8</v>
      </c>
      <c r="F1104" s="181"/>
      <c r="G1104" s="149"/>
      <c r="H1104" s="178"/>
      <c r="I1104" s="149"/>
      <c r="J1104" s="36">
        <v>12</v>
      </c>
      <c r="K1104" s="36">
        <f t="shared" ref="K1104:L1106" si="85">K1114+K1119</f>
        <v>12</v>
      </c>
      <c r="L1104" s="36">
        <f t="shared" si="85"/>
        <v>12</v>
      </c>
      <c r="M1104" s="226"/>
      <c r="N1104" s="149"/>
      <c r="O1104" s="36">
        <v>4</v>
      </c>
      <c r="P1104" s="36">
        <v>4</v>
      </c>
      <c r="Q1104" s="36">
        <v>4</v>
      </c>
      <c r="R1104" s="36">
        <v>1</v>
      </c>
    </row>
    <row r="1105" spans="1:18" x14ac:dyDescent="0.25">
      <c r="A1105" s="187"/>
      <c r="B1105" s="229"/>
      <c r="C1105" s="175"/>
      <c r="D1105" s="35" t="s">
        <v>34</v>
      </c>
      <c r="E1105" s="36">
        <v>4</v>
      </c>
      <c r="F1105" s="181"/>
      <c r="G1105" s="149"/>
      <c r="H1105" s="178"/>
      <c r="I1105" s="149"/>
      <c r="J1105" s="36">
        <v>6</v>
      </c>
      <c r="K1105" s="36">
        <f t="shared" si="85"/>
        <v>6</v>
      </c>
      <c r="L1105" s="36">
        <f t="shared" si="85"/>
        <v>6</v>
      </c>
      <c r="M1105" s="226"/>
      <c r="N1105" s="149"/>
      <c r="O1105" s="36">
        <v>2</v>
      </c>
      <c r="P1105" s="36">
        <v>2</v>
      </c>
      <c r="Q1105" s="36">
        <v>2</v>
      </c>
      <c r="R1105" s="36">
        <v>0.6</v>
      </c>
    </row>
    <row r="1106" spans="1:18" x14ac:dyDescent="0.25">
      <c r="A1106" s="187"/>
      <c r="B1106" s="229"/>
      <c r="C1106" s="175"/>
      <c r="D1106" s="35" t="s">
        <v>35</v>
      </c>
      <c r="E1106" s="36">
        <v>10</v>
      </c>
      <c r="F1106" s="181"/>
      <c r="G1106" s="149"/>
      <c r="H1106" s="178"/>
      <c r="I1106" s="149"/>
      <c r="J1106" s="36">
        <v>15</v>
      </c>
      <c r="K1106" s="36">
        <f t="shared" si="85"/>
        <v>15</v>
      </c>
      <c r="L1106" s="36">
        <f t="shared" si="85"/>
        <v>15</v>
      </c>
      <c r="M1106" s="226"/>
      <c r="N1106" s="149"/>
      <c r="O1106" s="36">
        <v>5</v>
      </c>
      <c r="P1106" s="36">
        <v>5</v>
      </c>
      <c r="Q1106" s="36">
        <v>5</v>
      </c>
      <c r="R1106" s="36">
        <v>3.4</v>
      </c>
    </row>
    <row r="1107" spans="1:18" x14ac:dyDescent="0.25">
      <c r="A1107" s="187"/>
      <c r="B1107" s="229"/>
      <c r="C1107" s="176"/>
      <c r="D1107" s="35" t="s">
        <v>36</v>
      </c>
      <c r="E1107" s="36">
        <v>10</v>
      </c>
      <c r="F1107" s="181"/>
      <c r="G1107" s="150"/>
      <c r="H1107" s="179"/>
      <c r="I1107" s="149"/>
      <c r="J1107" s="36">
        <v>15</v>
      </c>
      <c r="K1107" s="36">
        <f>K1117+K1122</f>
        <v>15</v>
      </c>
      <c r="L1107" s="36">
        <f>L1117+L1122</f>
        <v>15</v>
      </c>
      <c r="M1107" s="227"/>
      <c r="N1107" s="150"/>
      <c r="O1107" s="36">
        <v>5</v>
      </c>
      <c r="P1107" s="36">
        <v>5</v>
      </c>
      <c r="Q1107" s="36">
        <v>5</v>
      </c>
      <c r="R1107" s="36">
        <v>1</v>
      </c>
    </row>
    <row r="1108" spans="1:18" x14ac:dyDescent="0.25">
      <c r="A1108" s="187"/>
      <c r="B1108" s="229"/>
      <c r="C1108" s="151" t="s">
        <v>536</v>
      </c>
      <c r="D1108" s="37" t="s">
        <v>28</v>
      </c>
      <c r="E1108" s="180"/>
      <c r="F1108" s="181"/>
      <c r="G1108" s="148" t="s">
        <v>507</v>
      </c>
      <c r="H1108" s="177" t="s">
        <v>200</v>
      </c>
      <c r="I1108" s="149"/>
      <c r="J1108" s="180"/>
      <c r="K1108" s="180"/>
      <c r="L1108" s="180"/>
      <c r="M1108" s="148" t="s">
        <v>537</v>
      </c>
      <c r="N1108" s="148" t="s">
        <v>535</v>
      </c>
      <c r="O1108" s="23">
        <v>4</v>
      </c>
      <c r="P1108" s="23">
        <v>4</v>
      </c>
      <c r="Q1108" s="23">
        <v>4</v>
      </c>
      <c r="R1108" s="180"/>
    </row>
    <row r="1109" spans="1:18" x14ac:dyDescent="0.25">
      <c r="A1109" s="187"/>
      <c r="B1109" s="229"/>
      <c r="C1109" s="152"/>
      <c r="D1109" s="37" t="s">
        <v>33</v>
      </c>
      <c r="E1109" s="181"/>
      <c r="F1109" s="181"/>
      <c r="G1109" s="149"/>
      <c r="H1109" s="178"/>
      <c r="I1109" s="149"/>
      <c r="J1109" s="181"/>
      <c r="K1109" s="181"/>
      <c r="L1109" s="181"/>
      <c r="M1109" s="149"/>
      <c r="N1109" s="149"/>
      <c r="O1109" s="23">
        <v>4</v>
      </c>
      <c r="P1109" s="23">
        <v>4</v>
      </c>
      <c r="Q1109" s="23">
        <v>4</v>
      </c>
      <c r="R1109" s="181"/>
    </row>
    <row r="1110" spans="1:18" x14ac:dyDescent="0.25">
      <c r="A1110" s="187"/>
      <c r="B1110" s="229"/>
      <c r="C1110" s="152"/>
      <c r="D1110" s="37" t="s">
        <v>34</v>
      </c>
      <c r="E1110" s="181"/>
      <c r="F1110" s="181"/>
      <c r="G1110" s="149"/>
      <c r="H1110" s="178"/>
      <c r="I1110" s="149"/>
      <c r="J1110" s="181"/>
      <c r="K1110" s="181"/>
      <c r="L1110" s="181"/>
      <c r="M1110" s="149"/>
      <c r="N1110" s="149"/>
      <c r="O1110" s="23">
        <v>2</v>
      </c>
      <c r="P1110" s="23">
        <v>2</v>
      </c>
      <c r="Q1110" s="23">
        <v>2</v>
      </c>
      <c r="R1110" s="181"/>
    </row>
    <row r="1111" spans="1:18" x14ac:dyDescent="0.25">
      <c r="A1111" s="187"/>
      <c r="B1111" s="229"/>
      <c r="C1111" s="152"/>
      <c r="D1111" s="37" t="s">
        <v>35</v>
      </c>
      <c r="E1111" s="181"/>
      <c r="F1111" s="181"/>
      <c r="G1111" s="149"/>
      <c r="H1111" s="178"/>
      <c r="I1111" s="149"/>
      <c r="J1111" s="181"/>
      <c r="K1111" s="181"/>
      <c r="L1111" s="181"/>
      <c r="M1111" s="149"/>
      <c r="N1111" s="149"/>
      <c r="O1111" s="23">
        <v>5</v>
      </c>
      <c r="P1111" s="23">
        <v>5</v>
      </c>
      <c r="Q1111" s="23">
        <v>5</v>
      </c>
      <c r="R1111" s="181"/>
    </row>
    <row r="1112" spans="1:18" x14ac:dyDescent="0.25">
      <c r="A1112" s="187"/>
      <c r="B1112" s="229"/>
      <c r="C1112" s="153"/>
      <c r="D1112" s="37" t="s">
        <v>36</v>
      </c>
      <c r="E1112" s="182"/>
      <c r="F1112" s="181"/>
      <c r="G1112" s="150"/>
      <c r="H1112" s="179"/>
      <c r="I1112" s="149"/>
      <c r="J1112" s="182"/>
      <c r="K1112" s="182"/>
      <c r="L1112" s="182"/>
      <c r="M1112" s="150"/>
      <c r="N1112" s="150"/>
      <c r="O1112" s="23">
        <v>5</v>
      </c>
      <c r="P1112" s="23">
        <v>5</v>
      </c>
      <c r="Q1112" s="23">
        <v>5</v>
      </c>
      <c r="R1112" s="182"/>
    </row>
    <row r="1113" spans="1:18" x14ac:dyDescent="0.25">
      <c r="A1113" s="187"/>
      <c r="B1113" s="229"/>
      <c r="C1113" s="222" t="s">
        <v>193</v>
      </c>
      <c r="D1113" s="37" t="s">
        <v>28</v>
      </c>
      <c r="E1113" s="180"/>
      <c r="F1113" s="181"/>
      <c r="G1113" s="148" t="s">
        <v>507</v>
      </c>
      <c r="H1113" s="177" t="s">
        <v>200</v>
      </c>
      <c r="I1113" s="149"/>
      <c r="J1113" s="180"/>
      <c r="K1113" s="23">
        <v>8</v>
      </c>
      <c r="L1113" s="23">
        <v>8</v>
      </c>
      <c r="M1113" s="148" t="s">
        <v>538</v>
      </c>
      <c r="N1113" s="180"/>
      <c r="O1113" s="180"/>
      <c r="P1113" s="180"/>
      <c r="Q1113" s="180"/>
      <c r="R1113" s="180"/>
    </row>
    <row r="1114" spans="1:18" x14ac:dyDescent="0.25">
      <c r="A1114" s="187"/>
      <c r="B1114" s="229"/>
      <c r="C1114" s="223"/>
      <c r="D1114" s="37" t="s">
        <v>33</v>
      </c>
      <c r="E1114" s="181"/>
      <c r="F1114" s="181"/>
      <c r="G1114" s="149"/>
      <c r="H1114" s="178"/>
      <c r="I1114" s="149"/>
      <c r="J1114" s="181"/>
      <c r="K1114" s="23">
        <v>8</v>
      </c>
      <c r="L1114" s="23">
        <v>8</v>
      </c>
      <c r="M1114" s="149"/>
      <c r="N1114" s="181"/>
      <c r="O1114" s="181"/>
      <c r="P1114" s="181"/>
      <c r="Q1114" s="181"/>
      <c r="R1114" s="181"/>
    </row>
    <row r="1115" spans="1:18" x14ac:dyDescent="0.25">
      <c r="A1115" s="187"/>
      <c r="B1115" s="229"/>
      <c r="C1115" s="223"/>
      <c r="D1115" s="37" t="s">
        <v>34</v>
      </c>
      <c r="E1115" s="181"/>
      <c r="F1115" s="181"/>
      <c r="G1115" s="149"/>
      <c r="H1115" s="178"/>
      <c r="I1115" s="149"/>
      <c r="J1115" s="181"/>
      <c r="K1115" s="23">
        <v>4</v>
      </c>
      <c r="L1115" s="23">
        <v>4</v>
      </c>
      <c r="M1115" s="149"/>
      <c r="N1115" s="181"/>
      <c r="O1115" s="181"/>
      <c r="P1115" s="181"/>
      <c r="Q1115" s="181"/>
      <c r="R1115" s="181"/>
    </row>
    <row r="1116" spans="1:18" x14ac:dyDescent="0.25">
      <c r="A1116" s="187"/>
      <c r="B1116" s="229"/>
      <c r="C1116" s="223"/>
      <c r="D1116" s="37" t="s">
        <v>35</v>
      </c>
      <c r="E1116" s="181"/>
      <c r="F1116" s="181"/>
      <c r="G1116" s="149"/>
      <c r="H1116" s="178"/>
      <c r="I1116" s="149"/>
      <c r="J1116" s="181"/>
      <c r="K1116" s="23">
        <v>10</v>
      </c>
      <c r="L1116" s="23">
        <v>10</v>
      </c>
      <c r="M1116" s="149"/>
      <c r="N1116" s="181"/>
      <c r="O1116" s="181"/>
      <c r="P1116" s="181"/>
      <c r="Q1116" s="181"/>
      <c r="R1116" s="181"/>
    </row>
    <row r="1117" spans="1:18" x14ac:dyDescent="0.25">
      <c r="A1117" s="187"/>
      <c r="B1117" s="229"/>
      <c r="C1117" s="224"/>
      <c r="D1117" s="37" t="s">
        <v>36</v>
      </c>
      <c r="E1117" s="182"/>
      <c r="F1117" s="181"/>
      <c r="G1117" s="150"/>
      <c r="H1117" s="179"/>
      <c r="I1117" s="149"/>
      <c r="J1117" s="182"/>
      <c r="K1117" s="23">
        <v>10</v>
      </c>
      <c r="L1117" s="23">
        <v>10</v>
      </c>
      <c r="M1117" s="150"/>
      <c r="N1117" s="182"/>
      <c r="O1117" s="182"/>
      <c r="P1117" s="182"/>
      <c r="Q1117" s="182"/>
      <c r="R1117" s="182"/>
    </row>
    <row r="1118" spans="1:18" x14ac:dyDescent="0.25">
      <c r="A1118" s="187"/>
      <c r="B1118" s="229"/>
      <c r="C1118" s="151" t="s">
        <v>539</v>
      </c>
      <c r="D1118" s="37" t="s">
        <v>28</v>
      </c>
      <c r="E1118" s="180"/>
      <c r="F1118" s="181"/>
      <c r="G1118" s="148" t="s">
        <v>507</v>
      </c>
      <c r="H1118" s="177" t="s">
        <v>200</v>
      </c>
      <c r="I1118" s="149"/>
      <c r="J1118" s="180"/>
      <c r="K1118" s="23">
        <v>4</v>
      </c>
      <c r="L1118" s="23">
        <v>4</v>
      </c>
      <c r="M1118" s="148" t="s">
        <v>540</v>
      </c>
      <c r="N1118" s="180"/>
      <c r="O1118" s="180"/>
      <c r="P1118" s="180"/>
      <c r="Q1118" s="180"/>
      <c r="R1118" s="180"/>
    </row>
    <row r="1119" spans="1:18" x14ac:dyDescent="0.25">
      <c r="A1119" s="187"/>
      <c r="B1119" s="229"/>
      <c r="C1119" s="152"/>
      <c r="D1119" s="37" t="s">
        <v>33</v>
      </c>
      <c r="E1119" s="181"/>
      <c r="F1119" s="181"/>
      <c r="G1119" s="149"/>
      <c r="H1119" s="178"/>
      <c r="I1119" s="149"/>
      <c r="J1119" s="181"/>
      <c r="K1119" s="23">
        <v>4</v>
      </c>
      <c r="L1119" s="23">
        <v>4</v>
      </c>
      <c r="M1119" s="149"/>
      <c r="N1119" s="181"/>
      <c r="O1119" s="181"/>
      <c r="P1119" s="181"/>
      <c r="Q1119" s="181"/>
      <c r="R1119" s="181"/>
    </row>
    <row r="1120" spans="1:18" x14ac:dyDescent="0.25">
      <c r="A1120" s="187"/>
      <c r="B1120" s="229"/>
      <c r="C1120" s="152"/>
      <c r="D1120" s="37" t="s">
        <v>34</v>
      </c>
      <c r="E1120" s="181"/>
      <c r="F1120" s="181"/>
      <c r="G1120" s="149"/>
      <c r="H1120" s="178"/>
      <c r="I1120" s="149"/>
      <c r="J1120" s="181"/>
      <c r="K1120" s="23">
        <v>2</v>
      </c>
      <c r="L1120" s="23">
        <v>2</v>
      </c>
      <c r="M1120" s="149"/>
      <c r="N1120" s="181"/>
      <c r="O1120" s="181"/>
      <c r="P1120" s="181"/>
      <c r="Q1120" s="181"/>
      <c r="R1120" s="181"/>
    </row>
    <row r="1121" spans="1:18" x14ac:dyDescent="0.25">
      <c r="A1121" s="187"/>
      <c r="B1121" s="229"/>
      <c r="C1121" s="152"/>
      <c r="D1121" s="37" t="s">
        <v>35</v>
      </c>
      <c r="E1121" s="181"/>
      <c r="F1121" s="181"/>
      <c r="G1121" s="149"/>
      <c r="H1121" s="178"/>
      <c r="I1121" s="149"/>
      <c r="J1121" s="181"/>
      <c r="K1121" s="23">
        <v>5</v>
      </c>
      <c r="L1121" s="23">
        <v>5</v>
      </c>
      <c r="M1121" s="149"/>
      <c r="N1121" s="181"/>
      <c r="O1121" s="181"/>
      <c r="P1121" s="181"/>
      <c r="Q1121" s="181"/>
      <c r="R1121" s="181"/>
    </row>
    <row r="1122" spans="1:18" x14ac:dyDescent="0.25">
      <c r="A1122" s="255"/>
      <c r="B1122" s="256"/>
      <c r="C1122" s="219"/>
      <c r="D1122" s="110" t="s">
        <v>36</v>
      </c>
      <c r="E1122" s="218"/>
      <c r="F1122" s="218"/>
      <c r="G1122" s="220"/>
      <c r="H1122" s="221"/>
      <c r="I1122" s="220"/>
      <c r="J1122" s="218"/>
      <c r="K1122" s="20">
        <v>5</v>
      </c>
      <c r="L1122" s="20">
        <v>5</v>
      </c>
      <c r="M1122" s="220"/>
      <c r="N1122" s="218"/>
      <c r="O1122" s="218"/>
      <c r="P1122" s="218"/>
      <c r="Q1122" s="218"/>
      <c r="R1122" s="218"/>
    </row>
    <row r="1123" spans="1:18" x14ac:dyDescent="0.25">
      <c r="A1123" s="200" t="s">
        <v>541</v>
      </c>
      <c r="B1123" s="201"/>
      <c r="C1123" s="201"/>
      <c r="D1123" s="201"/>
      <c r="E1123" s="201"/>
      <c r="F1123" s="201"/>
      <c r="G1123" s="201"/>
      <c r="H1123" s="201"/>
      <c r="I1123" s="201"/>
      <c r="J1123" s="201"/>
      <c r="K1123" s="201"/>
      <c r="L1123" s="201"/>
      <c r="M1123" s="201"/>
      <c r="N1123" s="201"/>
      <c r="O1123" s="201"/>
      <c r="P1123" s="201"/>
      <c r="Q1123" s="201"/>
      <c r="R1123" s="202"/>
    </row>
    <row r="1124" spans="1:18" x14ac:dyDescent="0.25">
      <c r="A1124" s="203" t="s">
        <v>542</v>
      </c>
      <c r="B1124" s="206" t="s">
        <v>543</v>
      </c>
      <c r="C1124" s="209" t="s">
        <v>177</v>
      </c>
      <c r="D1124" s="96" t="s">
        <v>27</v>
      </c>
      <c r="E1124" s="111">
        <v>25</v>
      </c>
      <c r="F1124" s="111"/>
      <c r="G1124" s="111"/>
      <c r="H1124" s="111"/>
      <c r="I1124" s="111"/>
      <c r="J1124" s="111">
        <f>SUM(J1125:J1129)</f>
        <v>25</v>
      </c>
      <c r="K1124" s="111">
        <f t="shared" ref="K1124:L1124" si="86">SUM(K1125:K1129)</f>
        <v>120</v>
      </c>
      <c r="L1124" s="111">
        <f t="shared" si="86"/>
        <v>120</v>
      </c>
      <c r="M1124" s="111"/>
      <c r="N1124" s="111"/>
      <c r="O1124" s="111"/>
      <c r="P1124" s="111"/>
      <c r="Q1124" s="111"/>
      <c r="R1124" s="111">
        <f>SUM(R1125:R1129)</f>
        <v>120</v>
      </c>
    </row>
    <row r="1125" spans="1:18" x14ac:dyDescent="0.25">
      <c r="A1125" s="204"/>
      <c r="B1125" s="207"/>
      <c r="C1125" s="210"/>
      <c r="D1125" s="61" t="s">
        <v>28</v>
      </c>
      <c r="E1125" s="63">
        <v>5</v>
      </c>
      <c r="F1125" s="195"/>
      <c r="G1125" s="195" t="s">
        <v>223</v>
      </c>
      <c r="H1125" s="212" t="s">
        <v>354</v>
      </c>
      <c r="I1125" s="157" t="s">
        <v>560</v>
      </c>
      <c r="J1125" s="63">
        <v>5</v>
      </c>
      <c r="K1125" s="41">
        <v>25</v>
      </c>
      <c r="L1125" s="41">
        <v>25</v>
      </c>
      <c r="M1125" s="215" t="s">
        <v>348</v>
      </c>
      <c r="N1125" s="195"/>
      <c r="O1125" s="195"/>
      <c r="P1125" s="195"/>
      <c r="Q1125" s="195"/>
      <c r="R1125" s="63">
        <v>25</v>
      </c>
    </row>
    <row r="1126" spans="1:18" x14ac:dyDescent="0.25">
      <c r="A1126" s="204"/>
      <c r="B1126" s="207"/>
      <c r="C1126" s="210"/>
      <c r="D1126" s="61" t="s">
        <v>33</v>
      </c>
      <c r="E1126" s="63">
        <v>8</v>
      </c>
      <c r="F1126" s="196"/>
      <c r="G1126" s="196"/>
      <c r="H1126" s="213"/>
      <c r="I1126" s="158"/>
      <c r="J1126" s="63">
        <v>8</v>
      </c>
      <c r="K1126" s="41">
        <v>38</v>
      </c>
      <c r="L1126" s="41">
        <v>38</v>
      </c>
      <c r="M1126" s="216"/>
      <c r="N1126" s="196"/>
      <c r="O1126" s="196"/>
      <c r="P1126" s="196"/>
      <c r="Q1126" s="196"/>
      <c r="R1126" s="63">
        <v>38</v>
      </c>
    </row>
    <row r="1127" spans="1:18" x14ac:dyDescent="0.25">
      <c r="A1127" s="204"/>
      <c r="B1127" s="207"/>
      <c r="C1127" s="210"/>
      <c r="D1127" s="61" t="s">
        <v>34</v>
      </c>
      <c r="E1127" s="63">
        <v>3</v>
      </c>
      <c r="F1127" s="196"/>
      <c r="G1127" s="196"/>
      <c r="H1127" s="213"/>
      <c r="I1127" s="158"/>
      <c r="J1127" s="63">
        <v>3</v>
      </c>
      <c r="K1127" s="41">
        <v>15</v>
      </c>
      <c r="L1127" s="41">
        <v>15</v>
      </c>
      <c r="M1127" s="216"/>
      <c r="N1127" s="196"/>
      <c r="O1127" s="196"/>
      <c r="P1127" s="196"/>
      <c r="Q1127" s="196"/>
      <c r="R1127" s="63">
        <v>15</v>
      </c>
    </row>
    <row r="1128" spans="1:18" x14ac:dyDescent="0.25">
      <c r="A1128" s="204"/>
      <c r="B1128" s="207"/>
      <c r="C1128" s="210"/>
      <c r="D1128" s="61" t="s">
        <v>35</v>
      </c>
      <c r="E1128" s="63">
        <v>5</v>
      </c>
      <c r="F1128" s="196"/>
      <c r="G1128" s="196"/>
      <c r="H1128" s="213"/>
      <c r="I1128" s="158"/>
      <c r="J1128" s="63">
        <v>5</v>
      </c>
      <c r="K1128" s="41">
        <v>22</v>
      </c>
      <c r="L1128" s="41">
        <v>22</v>
      </c>
      <c r="M1128" s="216"/>
      <c r="N1128" s="196"/>
      <c r="O1128" s="196"/>
      <c r="P1128" s="196"/>
      <c r="Q1128" s="196"/>
      <c r="R1128" s="63">
        <v>22</v>
      </c>
    </row>
    <row r="1129" spans="1:18" x14ac:dyDescent="0.25">
      <c r="A1129" s="205"/>
      <c r="B1129" s="208"/>
      <c r="C1129" s="211"/>
      <c r="D1129" s="61" t="s">
        <v>36</v>
      </c>
      <c r="E1129" s="63">
        <v>4</v>
      </c>
      <c r="F1129" s="197"/>
      <c r="G1129" s="197"/>
      <c r="H1129" s="214"/>
      <c r="I1129" s="159"/>
      <c r="J1129" s="63">
        <v>4</v>
      </c>
      <c r="K1129" s="41">
        <v>20</v>
      </c>
      <c r="L1129" s="41">
        <v>20</v>
      </c>
      <c r="M1129" s="217"/>
      <c r="N1129" s="197"/>
      <c r="O1129" s="197"/>
      <c r="P1129" s="197"/>
      <c r="Q1129" s="197"/>
      <c r="R1129" s="63">
        <v>20</v>
      </c>
    </row>
    <row r="1130" spans="1:18" x14ac:dyDescent="0.25">
      <c r="A1130" s="198" t="s">
        <v>544</v>
      </c>
      <c r="B1130" s="199" t="s">
        <v>545</v>
      </c>
      <c r="C1130" s="160" t="s">
        <v>586</v>
      </c>
      <c r="D1130" s="102" t="s">
        <v>27</v>
      </c>
      <c r="E1130" s="33">
        <v>755</v>
      </c>
      <c r="F1130" s="33"/>
      <c r="G1130" s="33"/>
      <c r="H1130" s="33"/>
      <c r="I1130" s="33"/>
      <c r="J1130" s="33">
        <f>SUM(J1131:J1135)</f>
        <v>163</v>
      </c>
      <c r="K1130" s="33">
        <f t="shared" ref="K1130:L1130" si="87">SUM(K1131:K1135)</f>
        <v>264</v>
      </c>
      <c r="L1130" s="33">
        <f t="shared" si="87"/>
        <v>264</v>
      </c>
      <c r="M1130" s="33"/>
      <c r="N1130" s="33"/>
      <c r="O1130" s="33"/>
      <c r="P1130" s="33"/>
      <c r="Q1130" s="33"/>
      <c r="R1130" s="33"/>
    </row>
    <row r="1131" spans="1:18" ht="19.5" customHeight="1" x14ac:dyDescent="0.25">
      <c r="A1131" s="187"/>
      <c r="B1131" s="190"/>
      <c r="C1131" s="152"/>
      <c r="D1131" s="55" t="s">
        <v>28</v>
      </c>
      <c r="E1131" s="36">
        <v>71</v>
      </c>
      <c r="F1131" s="180"/>
      <c r="G1131" s="148" t="s">
        <v>229</v>
      </c>
      <c r="H1131" s="177" t="s">
        <v>354</v>
      </c>
      <c r="I1131" s="148" t="s">
        <v>546</v>
      </c>
      <c r="J1131" s="112">
        <v>12</v>
      </c>
      <c r="K1131" s="112">
        <v>24</v>
      </c>
      <c r="L1131" s="112">
        <v>24</v>
      </c>
      <c r="M1131" s="148" t="s">
        <v>547</v>
      </c>
      <c r="N1131" s="183"/>
      <c r="O1131" s="183"/>
      <c r="P1131" s="183"/>
      <c r="Q1131" s="183"/>
      <c r="R1131" s="183"/>
    </row>
    <row r="1132" spans="1:18" ht="19.5" customHeight="1" x14ac:dyDescent="0.25">
      <c r="A1132" s="187"/>
      <c r="B1132" s="190"/>
      <c r="C1132" s="152"/>
      <c r="D1132" s="55" t="s">
        <v>33</v>
      </c>
      <c r="E1132" s="36">
        <v>196</v>
      </c>
      <c r="F1132" s="181"/>
      <c r="G1132" s="149"/>
      <c r="H1132" s="178"/>
      <c r="I1132" s="149"/>
      <c r="J1132" s="23">
        <v>45</v>
      </c>
      <c r="K1132" s="23">
        <v>75</v>
      </c>
      <c r="L1132" s="23">
        <v>75</v>
      </c>
      <c r="M1132" s="149"/>
      <c r="N1132" s="184"/>
      <c r="O1132" s="184"/>
      <c r="P1132" s="184"/>
      <c r="Q1132" s="184"/>
      <c r="R1132" s="184"/>
    </row>
    <row r="1133" spans="1:18" ht="19.5" customHeight="1" x14ac:dyDescent="0.25">
      <c r="A1133" s="187"/>
      <c r="B1133" s="190"/>
      <c r="C1133" s="152"/>
      <c r="D1133" s="55" t="s">
        <v>34</v>
      </c>
      <c r="E1133" s="36">
        <v>155</v>
      </c>
      <c r="F1133" s="181"/>
      <c r="G1133" s="149"/>
      <c r="H1133" s="178"/>
      <c r="I1133" s="149"/>
      <c r="J1133" s="23">
        <v>30</v>
      </c>
      <c r="K1133" s="23">
        <v>48</v>
      </c>
      <c r="L1133" s="23">
        <v>48</v>
      </c>
      <c r="M1133" s="149"/>
      <c r="N1133" s="184"/>
      <c r="O1133" s="184"/>
      <c r="P1133" s="184"/>
      <c r="Q1133" s="184"/>
      <c r="R1133" s="184"/>
    </row>
    <row r="1134" spans="1:18" ht="19.5" customHeight="1" x14ac:dyDescent="0.25">
      <c r="A1134" s="187"/>
      <c r="B1134" s="190"/>
      <c r="C1134" s="152"/>
      <c r="D1134" s="55" t="s">
        <v>35</v>
      </c>
      <c r="E1134" s="36">
        <v>168</v>
      </c>
      <c r="F1134" s="181"/>
      <c r="G1134" s="149"/>
      <c r="H1134" s="178"/>
      <c r="I1134" s="149"/>
      <c r="J1134" s="23">
        <v>40</v>
      </c>
      <c r="K1134" s="23">
        <v>67</v>
      </c>
      <c r="L1134" s="23">
        <v>67</v>
      </c>
      <c r="M1134" s="149"/>
      <c r="N1134" s="184"/>
      <c r="O1134" s="184"/>
      <c r="P1134" s="184"/>
      <c r="Q1134" s="184"/>
      <c r="R1134" s="184"/>
    </row>
    <row r="1135" spans="1:18" ht="19.5" customHeight="1" x14ac:dyDescent="0.25">
      <c r="A1135" s="188"/>
      <c r="B1135" s="191"/>
      <c r="C1135" s="153"/>
      <c r="D1135" s="55" t="s">
        <v>36</v>
      </c>
      <c r="E1135" s="36">
        <v>165</v>
      </c>
      <c r="F1135" s="182"/>
      <c r="G1135" s="150"/>
      <c r="H1135" s="179"/>
      <c r="I1135" s="150"/>
      <c r="J1135" s="23">
        <v>36</v>
      </c>
      <c r="K1135" s="23">
        <v>50</v>
      </c>
      <c r="L1135" s="23">
        <v>50</v>
      </c>
      <c r="M1135" s="150"/>
      <c r="N1135" s="185"/>
      <c r="O1135" s="185"/>
      <c r="P1135" s="185"/>
      <c r="Q1135" s="185"/>
      <c r="R1135" s="185"/>
    </row>
    <row r="1136" spans="1:18" x14ac:dyDescent="0.25">
      <c r="A1136" s="186" t="s">
        <v>548</v>
      </c>
      <c r="B1136" s="189" t="s">
        <v>549</v>
      </c>
      <c r="C1136" s="151" t="s">
        <v>550</v>
      </c>
      <c r="D1136" s="105" t="s">
        <v>27</v>
      </c>
      <c r="E1136" s="34">
        <v>27</v>
      </c>
      <c r="F1136" s="34"/>
      <c r="G1136" s="34"/>
      <c r="H1136" s="34"/>
      <c r="I1136" s="34"/>
      <c r="J1136" s="34">
        <f>SUM(J1137:J1141)</f>
        <v>27</v>
      </c>
      <c r="K1136" s="34">
        <f t="shared" ref="K1136:L1136" si="88">SUM(K1137:K1141)</f>
        <v>57</v>
      </c>
      <c r="L1136" s="34">
        <f t="shared" si="88"/>
        <v>57</v>
      </c>
      <c r="M1136" s="79"/>
      <c r="N1136" s="34"/>
      <c r="O1136" s="34"/>
      <c r="P1136" s="34"/>
      <c r="Q1136" s="34"/>
      <c r="R1136" s="34"/>
    </row>
    <row r="1137" spans="1:18" ht="21" customHeight="1" x14ac:dyDescent="0.25">
      <c r="A1137" s="187"/>
      <c r="B1137" s="190"/>
      <c r="C1137" s="152"/>
      <c r="D1137" s="55" t="s">
        <v>28</v>
      </c>
      <c r="E1137" s="5">
        <v>4</v>
      </c>
      <c r="F1137" s="154"/>
      <c r="G1137" s="170" t="s">
        <v>229</v>
      </c>
      <c r="H1137" s="192" t="s">
        <v>354</v>
      </c>
      <c r="I1137" s="170" t="s">
        <v>551</v>
      </c>
      <c r="J1137" s="5">
        <v>4</v>
      </c>
      <c r="K1137" s="5">
        <v>9</v>
      </c>
      <c r="L1137" s="5">
        <v>9</v>
      </c>
      <c r="M1137" s="148" t="s">
        <v>547</v>
      </c>
      <c r="N1137" s="183"/>
      <c r="O1137" s="183"/>
      <c r="P1137" s="183"/>
      <c r="Q1137" s="183"/>
      <c r="R1137" s="183"/>
    </row>
    <row r="1138" spans="1:18" ht="21" customHeight="1" x14ac:dyDescent="0.25">
      <c r="A1138" s="187"/>
      <c r="B1138" s="190"/>
      <c r="C1138" s="152"/>
      <c r="D1138" s="55" t="s">
        <v>33</v>
      </c>
      <c r="E1138" s="5">
        <v>5</v>
      </c>
      <c r="F1138" s="155"/>
      <c r="G1138" s="171"/>
      <c r="H1138" s="193"/>
      <c r="I1138" s="171"/>
      <c r="J1138" s="5">
        <v>5</v>
      </c>
      <c r="K1138" s="5">
        <v>10</v>
      </c>
      <c r="L1138" s="5">
        <v>10</v>
      </c>
      <c r="M1138" s="149"/>
      <c r="N1138" s="184"/>
      <c r="O1138" s="184"/>
      <c r="P1138" s="184"/>
      <c r="Q1138" s="184"/>
      <c r="R1138" s="184"/>
    </row>
    <row r="1139" spans="1:18" ht="21" customHeight="1" x14ac:dyDescent="0.25">
      <c r="A1139" s="187"/>
      <c r="B1139" s="190"/>
      <c r="C1139" s="152"/>
      <c r="D1139" s="55" t="s">
        <v>34</v>
      </c>
      <c r="E1139" s="5">
        <v>5</v>
      </c>
      <c r="F1139" s="155"/>
      <c r="G1139" s="171"/>
      <c r="H1139" s="193"/>
      <c r="I1139" s="171"/>
      <c r="J1139" s="5">
        <v>5</v>
      </c>
      <c r="K1139" s="5">
        <v>10</v>
      </c>
      <c r="L1139" s="5">
        <v>10</v>
      </c>
      <c r="M1139" s="149"/>
      <c r="N1139" s="184"/>
      <c r="O1139" s="184"/>
      <c r="P1139" s="184"/>
      <c r="Q1139" s="184"/>
      <c r="R1139" s="184"/>
    </row>
    <row r="1140" spans="1:18" ht="21" customHeight="1" x14ac:dyDescent="0.25">
      <c r="A1140" s="187"/>
      <c r="B1140" s="190"/>
      <c r="C1140" s="152"/>
      <c r="D1140" s="113" t="s">
        <v>35</v>
      </c>
      <c r="E1140" s="5">
        <v>7</v>
      </c>
      <c r="F1140" s="155"/>
      <c r="G1140" s="171"/>
      <c r="H1140" s="193"/>
      <c r="I1140" s="171"/>
      <c r="J1140" s="5">
        <v>7</v>
      </c>
      <c r="K1140" s="5">
        <v>15</v>
      </c>
      <c r="L1140" s="5">
        <v>15</v>
      </c>
      <c r="M1140" s="149"/>
      <c r="N1140" s="184"/>
      <c r="O1140" s="184"/>
      <c r="P1140" s="184"/>
      <c r="Q1140" s="184"/>
      <c r="R1140" s="184"/>
    </row>
    <row r="1141" spans="1:18" ht="21" customHeight="1" x14ac:dyDescent="0.25">
      <c r="A1141" s="188"/>
      <c r="B1141" s="191"/>
      <c r="C1141" s="153"/>
      <c r="D1141" s="113" t="s">
        <v>36</v>
      </c>
      <c r="E1141" s="5">
        <v>6</v>
      </c>
      <c r="F1141" s="156"/>
      <c r="G1141" s="172"/>
      <c r="H1141" s="194"/>
      <c r="I1141" s="172"/>
      <c r="J1141" s="5">
        <v>6</v>
      </c>
      <c r="K1141" s="5">
        <v>13</v>
      </c>
      <c r="L1141" s="5">
        <v>13</v>
      </c>
      <c r="M1141" s="150"/>
      <c r="N1141" s="185"/>
      <c r="O1141" s="185"/>
      <c r="P1141" s="185"/>
      <c r="Q1141" s="185"/>
      <c r="R1141" s="185"/>
    </row>
    <row r="1142" spans="1:18" x14ac:dyDescent="0.25">
      <c r="A1142" s="1"/>
      <c r="B1142" s="56"/>
      <c r="C1142" s="57"/>
      <c r="D1142" s="57"/>
      <c r="E1142" s="29"/>
      <c r="F1142" s="29"/>
      <c r="G1142" s="29"/>
      <c r="H1142" s="29"/>
      <c r="I1142" s="29"/>
      <c r="J1142" s="29"/>
      <c r="K1142" s="29"/>
      <c r="L1142" s="29"/>
      <c r="M1142" s="29"/>
      <c r="N1142" s="29"/>
      <c r="O1142" s="29"/>
      <c r="P1142" s="29"/>
      <c r="Q1142" s="29"/>
      <c r="R1142" s="29"/>
    </row>
    <row r="1143" spans="1:18" x14ac:dyDescent="0.25">
      <c r="A1143" s="1"/>
      <c r="B1143" s="56"/>
      <c r="C1143" s="57"/>
      <c r="D1143" s="57"/>
      <c r="E1143" s="29"/>
      <c r="F1143" s="29"/>
      <c r="G1143" s="29"/>
      <c r="H1143" s="29"/>
      <c r="I1143" s="114"/>
      <c r="J1143" s="2"/>
      <c r="K1143" s="2"/>
      <c r="L1143" s="2"/>
      <c r="M1143" s="29"/>
      <c r="N1143" s="29"/>
      <c r="O1143" s="29"/>
      <c r="P1143" s="29"/>
      <c r="Q1143" s="29"/>
      <c r="R1143" s="29"/>
    </row>
    <row r="1144" spans="1:18" x14ac:dyDescent="0.25">
      <c r="A1144" s="1"/>
      <c r="B1144" s="56"/>
      <c r="C1144" s="57"/>
      <c r="D1144" s="57"/>
      <c r="E1144" s="29"/>
      <c r="F1144" s="29"/>
      <c r="G1144" s="29"/>
      <c r="H1144" s="29"/>
      <c r="I1144" s="29"/>
      <c r="J1144" s="29"/>
      <c r="K1144" s="29"/>
      <c r="L1144" s="29"/>
      <c r="M1144" s="29"/>
      <c r="N1144" s="29"/>
      <c r="O1144" s="29"/>
      <c r="P1144" s="29"/>
      <c r="Q1144" s="29"/>
      <c r="R1144" s="29"/>
    </row>
  </sheetData>
  <mergeCells count="2528">
    <mergeCell ref="A8:A123"/>
    <mergeCell ref="B8:B123"/>
    <mergeCell ref="C8:C13"/>
    <mergeCell ref="F9:F123"/>
    <mergeCell ref="A4:R4"/>
    <mergeCell ref="A5:R5"/>
    <mergeCell ref="A6:A7"/>
    <mergeCell ref="B6:B7"/>
    <mergeCell ref="C6:C7"/>
    <mergeCell ref="D6:E6"/>
    <mergeCell ref="F6:F7"/>
    <mergeCell ref="G6:G7"/>
    <mergeCell ref="H6:H7"/>
    <mergeCell ref="I6:I7"/>
    <mergeCell ref="C69:C73"/>
    <mergeCell ref="G69:G73"/>
    <mergeCell ref="H69:H73"/>
    <mergeCell ref="I69:I73"/>
    <mergeCell ref="J69:J73"/>
    <mergeCell ref="L69:L73"/>
    <mergeCell ref="M69:M73"/>
    <mergeCell ref="P59:P63"/>
    <mergeCell ref="Q59:Q63"/>
    <mergeCell ref="N24:N28"/>
    <mergeCell ref="Q14:Q18"/>
    <mergeCell ref="R14:R18"/>
    <mergeCell ref="C19:C23"/>
    <mergeCell ref="G19:G23"/>
    <mergeCell ref="J19:J23"/>
    <mergeCell ref="A1:N3"/>
    <mergeCell ref="O1:R1"/>
    <mergeCell ref="O2:R2"/>
    <mergeCell ref="O3:R3"/>
    <mergeCell ref="J6:Q6"/>
    <mergeCell ref="N29:N33"/>
    <mergeCell ref="O29:O33"/>
    <mergeCell ref="P29:P33"/>
    <mergeCell ref="Q29:Q33"/>
    <mergeCell ref="N54:N58"/>
    <mergeCell ref="O54:O58"/>
    <mergeCell ref="P54:P58"/>
    <mergeCell ref="Q54:Q58"/>
    <mergeCell ref="P9:P13"/>
    <mergeCell ref="Q9:Q13"/>
    <mergeCell ref="C14:C18"/>
    <mergeCell ref="H9:H18"/>
    <mergeCell ref="R19:R23"/>
    <mergeCell ref="C24:C28"/>
    <mergeCell ref="G24:G28"/>
    <mergeCell ref="H24:H28"/>
    <mergeCell ref="I24:I28"/>
    <mergeCell ref="J24:J28"/>
    <mergeCell ref="L24:L28"/>
    <mergeCell ref="M24:M28"/>
    <mergeCell ref="L19:L23"/>
    <mergeCell ref="M19:M23"/>
    <mergeCell ref="N19:N23"/>
    <mergeCell ref="O19:O23"/>
    <mergeCell ref="P19:P23"/>
    <mergeCell ref="K14:K18"/>
    <mergeCell ref="L14:L18"/>
    <mergeCell ref="M14:M18"/>
    <mergeCell ref="N14:N18"/>
    <mergeCell ref="O14:O18"/>
    <mergeCell ref="P14:P18"/>
    <mergeCell ref="G9:G18"/>
    <mergeCell ref="I9:I13"/>
    <mergeCell ref="M9:M13"/>
    <mergeCell ref="N9:N13"/>
    <mergeCell ref="O9:O13"/>
    <mergeCell ref="Q19:Q23"/>
    <mergeCell ref="I14:I18"/>
    <mergeCell ref="R9:R13"/>
    <mergeCell ref="R29:R33"/>
    <mergeCell ref="C34:C38"/>
    <mergeCell ref="G34:G38"/>
    <mergeCell ref="H34:H38"/>
    <mergeCell ref="I34:I38"/>
    <mergeCell ref="J34:J38"/>
    <mergeCell ref="O24:O28"/>
    <mergeCell ref="P24:P28"/>
    <mergeCell ref="Q24:Q28"/>
    <mergeCell ref="R24:R28"/>
    <mergeCell ref="C29:C33"/>
    <mergeCell ref="G29:G33"/>
    <mergeCell ref="H29:H33"/>
    <mergeCell ref="I29:I33"/>
    <mergeCell ref="J29:J33"/>
    <mergeCell ref="C44:C48"/>
    <mergeCell ref="G44:G48"/>
    <mergeCell ref="H44:H48"/>
    <mergeCell ref="I44:I48"/>
    <mergeCell ref="J44:J48"/>
    <mergeCell ref="G39:G43"/>
    <mergeCell ref="H39:H43"/>
    <mergeCell ref="I39:I43"/>
    <mergeCell ref="J39:J43"/>
    <mergeCell ref="L39:L43"/>
    <mergeCell ref="M39:M43"/>
    <mergeCell ref="M34:M38"/>
    <mergeCell ref="N34:N38"/>
    <mergeCell ref="O34:O38"/>
    <mergeCell ref="P34:P38"/>
    <mergeCell ref="Q34:Q38"/>
    <mergeCell ref="R34:R38"/>
    <mergeCell ref="R44:R48"/>
    <mergeCell ref="G49:G53"/>
    <mergeCell ref="H49:H53"/>
    <mergeCell ref="I49:I53"/>
    <mergeCell ref="J49:J53"/>
    <mergeCell ref="L49:L53"/>
    <mergeCell ref="M49:M53"/>
    <mergeCell ref="N49:N53"/>
    <mergeCell ref="O49:O53"/>
    <mergeCell ref="P49:P53"/>
    <mergeCell ref="L44:L48"/>
    <mergeCell ref="M44:M48"/>
    <mergeCell ref="N44:N48"/>
    <mergeCell ref="O44:O48"/>
    <mergeCell ref="P44:P48"/>
    <mergeCell ref="Q44:Q48"/>
    <mergeCell ref="N39:N43"/>
    <mergeCell ref="O39:O43"/>
    <mergeCell ref="P39:P43"/>
    <mergeCell ref="Q39:Q43"/>
    <mergeCell ref="R39:R43"/>
    <mergeCell ref="R54:R58"/>
    <mergeCell ref="C59:C63"/>
    <mergeCell ref="G59:G63"/>
    <mergeCell ref="H59:H63"/>
    <mergeCell ref="I59:I63"/>
    <mergeCell ref="J59:J63"/>
    <mergeCell ref="Q49:Q53"/>
    <mergeCell ref="R49:R53"/>
    <mergeCell ref="C54:C58"/>
    <mergeCell ref="G54:G58"/>
    <mergeCell ref="H54:H58"/>
    <mergeCell ref="I54:I58"/>
    <mergeCell ref="J54:J58"/>
    <mergeCell ref="L54:L58"/>
    <mergeCell ref="M54:M58"/>
    <mergeCell ref="P64:P68"/>
    <mergeCell ref="Q64:Q68"/>
    <mergeCell ref="R64:R68"/>
    <mergeCell ref="R59:R63"/>
    <mergeCell ref="C64:C68"/>
    <mergeCell ref="G64:G68"/>
    <mergeCell ref="H64:H68"/>
    <mergeCell ref="I64:I68"/>
    <mergeCell ref="J64:J68"/>
    <mergeCell ref="L64:L68"/>
    <mergeCell ref="M64:M68"/>
    <mergeCell ref="N64:N68"/>
    <mergeCell ref="O64:O68"/>
    <mergeCell ref="L59:L63"/>
    <mergeCell ref="M59:M63"/>
    <mergeCell ref="N59:N63"/>
    <mergeCell ref="O59:O63"/>
    <mergeCell ref="R74:R78"/>
    <mergeCell ref="C79:C83"/>
    <mergeCell ref="G79:G83"/>
    <mergeCell ref="H79:H83"/>
    <mergeCell ref="I79:I83"/>
    <mergeCell ref="J79:J83"/>
    <mergeCell ref="L79:L83"/>
    <mergeCell ref="M79:M83"/>
    <mergeCell ref="N79:N83"/>
    <mergeCell ref="O79:O83"/>
    <mergeCell ref="L74:L78"/>
    <mergeCell ref="M74:M78"/>
    <mergeCell ref="N74:N78"/>
    <mergeCell ref="O74:O78"/>
    <mergeCell ref="P74:P78"/>
    <mergeCell ref="Q74:Q78"/>
    <mergeCell ref="N69:N73"/>
    <mergeCell ref="O69:O73"/>
    <mergeCell ref="P69:P73"/>
    <mergeCell ref="Q69:Q73"/>
    <mergeCell ref="R69:R73"/>
    <mergeCell ref="C74:C78"/>
    <mergeCell ref="G74:G78"/>
    <mergeCell ref="H74:H78"/>
    <mergeCell ref="I74:I78"/>
    <mergeCell ref="J74:J78"/>
    <mergeCell ref="M89:M93"/>
    <mergeCell ref="N89:N93"/>
    <mergeCell ref="O89:O93"/>
    <mergeCell ref="P89:P93"/>
    <mergeCell ref="Q89:Q93"/>
    <mergeCell ref="R89:R93"/>
    <mergeCell ref="N84:N88"/>
    <mergeCell ref="O84:O88"/>
    <mergeCell ref="P84:P88"/>
    <mergeCell ref="Q84:Q88"/>
    <mergeCell ref="R84:R88"/>
    <mergeCell ref="C89:C93"/>
    <mergeCell ref="G89:G93"/>
    <mergeCell ref="H89:H93"/>
    <mergeCell ref="I89:I93"/>
    <mergeCell ref="J89:J93"/>
    <mergeCell ref="P79:P83"/>
    <mergeCell ref="Q79:Q83"/>
    <mergeCell ref="R79:R83"/>
    <mergeCell ref="C84:C88"/>
    <mergeCell ref="G84:G88"/>
    <mergeCell ref="H84:H88"/>
    <mergeCell ref="I84:I88"/>
    <mergeCell ref="J84:J88"/>
    <mergeCell ref="L84:L88"/>
    <mergeCell ref="M84:M88"/>
    <mergeCell ref="M99:M103"/>
    <mergeCell ref="N99:N103"/>
    <mergeCell ref="O99:O103"/>
    <mergeCell ref="P99:P103"/>
    <mergeCell ref="Q99:Q103"/>
    <mergeCell ref="R99:R103"/>
    <mergeCell ref="C99:C103"/>
    <mergeCell ref="G99:G103"/>
    <mergeCell ref="H99:H103"/>
    <mergeCell ref="I99:I103"/>
    <mergeCell ref="J99:J103"/>
    <mergeCell ref="L99:L103"/>
    <mergeCell ref="M94:M98"/>
    <mergeCell ref="N94:N98"/>
    <mergeCell ref="O94:O98"/>
    <mergeCell ref="P94:P98"/>
    <mergeCell ref="Q94:Q98"/>
    <mergeCell ref="R94:R98"/>
    <mergeCell ref="C94:C98"/>
    <mergeCell ref="G94:G98"/>
    <mergeCell ref="H94:H98"/>
    <mergeCell ref="I94:I98"/>
    <mergeCell ref="J94:J98"/>
    <mergeCell ref="L94:L98"/>
    <mergeCell ref="N109:N113"/>
    <mergeCell ref="O109:O113"/>
    <mergeCell ref="P109:P113"/>
    <mergeCell ref="Q109:Q113"/>
    <mergeCell ref="R109:R113"/>
    <mergeCell ref="C114:C118"/>
    <mergeCell ref="G114:G118"/>
    <mergeCell ref="H114:H118"/>
    <mergeCell ref="I114:I118"/>
    <mergeCell ref="J114:J118"/>
    <mergeCell ref="C109:C113"/>
    <mergeCell ref="G109:G113"/>
    <mergeCell ref="H109:H113"/>
    <mergeCell ref="I109:I113"/>
    <mergeCell ref="J109:J113"/>
    <mergeCell ref="M109:M113"/>
    <mergeCell ref="M104:M108"/>
    <mergeCell ref="N104:N108"/>
    <mergeCell ref="O104:O108"/>
    <mergeCell ref="P104:P108"/>
    <mergeCell ref="Q104:Q108"/>
    <mergeCell ref="R104:R108"/>
    <mergeCell ref="C104:C108"/>
    <mergeCell ref="G104:G108"/>
    <mergeCell ref="H104:H108"/>
    <mergeCell ref="I104:I108"/>
    <mergeCell ref="J104:J108"/>
    <mergeCell ref="L104:L108"/>
    <mergeCell ref="R130:R134"/>
    <mergeCell ref="P119:P123"/>
    <mergeCell ref="Q119:Q123"/>
    <mergeCell ref="R119:R123"/>
    <mergeCell ref="C124:C129"/>
    <mergeCell ref="F125:F139"/>
    <mergeCell ref="G125:G129"/>
    <mergeCell ref="H125:H129"/>
    <mergeCell ref="I125:I129"/>
    <mergeCell ref="R114:R118"/>
    <mergeCell ref="C119:C123"/>
    <mergeCell ref="G119:G123"/>
    <mergeCell ref="H119:H123"/>
    <mergeCell ref="I119:I123"/>
    <mergeCell ref="J119:J123"/>
    <mergeCell ref="L119:L123"/>
    <mergeCell ref="M119:M123"/>
    <mergeCell ref="N119:N123"/>
    <mergeCell ref="O119:O123"/>
    <mergeCell ref="L114:L118"/>
    <mergeCell ref="M114:M118"/>
    <mergeCell ref="N114:N118"/>
    <mergeCell ref="O114:O118"/>
    <mergeCell ref="P114:P118"/>
    <mergeCell ref="Q114:Q118"/>
    <mergeCell ref="M135:M139"/>
    <mergeCell ref="N135:N139"/>
    <mergeCell ref="O135:O139"/>
    <mergeCell ref="P135:P139"/>
    <mergeCell ref="Q135:Q139"/>
    <mergeCell ref="R135:R139"/>
    <mergeCell ref="C135:C139"/>
    <mergeCell ref="G135:G139"/>
    <mergeCell ref="H135:H139"/>
    <mergeCell ref="I135:I139"/>
    <mergeCell ref="J135:J139"/>
    <mergeCell ref="L135:L139"/>
    <mergeCell ref="A124:A139"/>
    <mergeCell ref="B124:B139"/>
    <mergeCell ref="P151:P155"/>
    <mergeCell ref="Q151:Q155"/>
    <mergeCell ref="R151:R155"/>
    <mergeCell ref="C130:C134"/>
    <mergeCell ref="G130:G134"/>
    <mergeCell ref="H130:H134"/>
    <mergeCell ref="K130:K134"/>
    <mergeCell ref="L130:L134"/>
    <mergeCell ref="N130:N134"/>
    <mergeCell ref="M125:M134"/>
    <mergeCell ref="N125:N129"/>
    <mergeCell ref="O125:O129"/>
    <mergeCell ref="P125:P129"/>
    <mergeCell ref="Q125:Q129"/>
    <mergeCell ref="R125:R129"/>
    <mergeCell ref="O130:O134"/>
    <mergeCell ref="P130:P134"/>
    <mergeCell ref="Q130:Q134"/>
    <mergeCell ref="I151:I155"/>
    <mergeCell ref="J151:J155"/>
    <mergeCell ref="L151:L155"/>
    <mergeCell ref="M151:M155"/>
    <mergeCell ref="N151:N155"/>
    <mergeCell ref="O151:O155"/>
    <mergeCell ref="R141:R145"/>
    <mergeCell ref="C146:C150"/>
    <mergeCell ref="G146:G150"/>
    <mergeCell ref="K146:K150"/>
    <mergeCell ref="L146:L150"/>
    <mergeCell ref="N146:N150"/>
    <mergeCell ref="O146:O150"/>
    <mergeCell ref="P146:P150"/>
    <mergeCell ref="Q146:Q150"/>
    <mergeCell ref="R146:R150"/>
    <mergeCell ref="I141:I145"/>
    <mergeCell ref="M141:M150"/>
    <mergeCell ref="N141:N145"/>
    <mergeCell ref="O141:O145"/>
    <mergeCell ref="P141:P145"/>
    <mergeCell ref="Q141:Q145"/>
    <mergeCell ref="C140:C145"/>
    <mergeCell ref="F141:F195"/>
    <mergeCell ref="G141:G145"/>
    <mergeCell ref="H141:H150"/>
    <mergeCell ref="C151:C155"/>
    <mergeCell ref="G151:G155"/>
    <mergeCell ref="H151:H155"/>
    <mergeCell ref="C181:C185"/>
    <mergeCell ref="C156:C160"/>
    <mergeCell ref="G156:G160"/>
    <mergeCell ref="R161:R165"/>
    <mergeCell ref="C166:C170"/>
    <mergeCell ref="G166:G170"/>
    <mergeCell ref="H166:H170"/>
    <mergeCell ref="I166:I170"/>
    <mergeCell ref="J166:J170"/>
    <mergeCell ref="L166:L170"/>
    <mergeCell ref="L161:L165"/>
    <mergeCell ref="M161:M165"/>
    <mergeCell ref="N161:N165"/>
    <mergeCell ref="O161:O165"/>
    <mergeCell ref="P161:P165"/>
    <mergeCell ref="Q161:Q165"/>
    <mergeCell ref="N156:N160"/>
    <mergeCell ref="O156:O160"/>
    <mergeCell ref="P156:P160"/>
    <mergeCell ref="Q156:Q160"/>
    <mergeCell ref="R156:R160"/>
    <mergeCell ref="C161:C165"/>
    <mergeCell ref="G161:G165"/>
    <mergeCell ref="H161:H165"/>
    <mergeCell ref="I161:I165"/>
    <mergeCell ref="J161:J165"/>
    <mergeCell ref="L156:L160"/>
    <mergeCell ref="M156:M160"/>
    <mergeCell ref="H156:H160"/>
    <mergeCell ref="I156:I160"/>
    <mergeCell ref="J156:J160"/>
    <mergeCell ref="M176:M180"/>
    <mergeCell ref="N176:N180"/>
    <mergeCell ref="O176:O180"/>
    <mergeCell ref="P176:P180"/>
    <mergeCell ref="Q176:Q180"/>
    <mergeCell ref="R176:R180"/>
    <mergeCell ref="N171:N175"/>
    <mergeCell ref="O171:O175"/>
    <mergeCell ref="P171:P175"/>
    <mergeCell ref="Q171:Q175"/>
    <mergeCell ref="R171:R175"/>
    <mergeCell ref="C176:C180"/>
    <mergeCell ref="G176:G180"/>
    <mergeCell ref="H176:H180"/>
    <mergeCell ref="I176:I180"/>
    <mergeCell ref="J176:J180"/>
    <mergeCell ref="P166:P170"/>
    <mergeCell ref="Q166:Q170"/>
    <mergeCell ref="R166:R170"/>
    <mergeCell ref="C171:C175"/>
    <mergeCell ref="G171:G175"/>
    <mergeCell ref="H171:H175"/>
    <mergeCell ref="I171:I175"/>
    <mergeCell ref="J171:J175"/>
    <mergeCell ref="L171:L175"/>
    <mergeCell ref="M171:M175"/>
    <mergeCell ref="M166:M170"/>
    <mergeCell ref="N166:N170"/>
    <mergeCell ref="O166:O170"/>
    <mergeCell ref="O181:O185"/>
    <mergeCell ref="P181:P185"/>
    <mergeCell ref="Q181:Q185"/>
    <mergeCell ref="R181:R185"/>
    <mergeCell ref="C186:C190"/>
    <mergeCell ref="G186:G190"/>
    <mergeCell ref="H186:H190"/>
    <mergeCell ref="I186:I190"/>
    <mergeCell ref="J186:J190"/>
    <mergeCell ref="L186:L190"/>
    <mergeCell ref="G181:G185"/>
    <mergeCell ref="H181:H185"/>
    <mergeCell ref="I181:I185"/>
    <mergeCell ref="J181:J185"/>
    <mergeCell ref="M181:M185"/>
    <mergeCell ref="N181:N185"/>
    <mergeCell ref="M191:M195"/>
    <mergeCell ref="N191:N195"/>
    <mergeCell ref="O191:O195"/>
    <mergeCell ref="P191:P195"/>
    <mergeCell ref="Q191:Q195"/>
    <mergeCell ref="M186:M190"/>
    <mergeCell ref="N186:N190"/>
    <mergeCell ref="O186:O190"/>
    <mergeCell ref="P186:P190"/>
    <mergeCell ref="Q186:Q190"/>
    <mergeCell ref="R186:R190"/>
    <mergeCell ref="C222:C226"/>
    <mergeCell ref="G222:G226"/>
    <mergeCell ref="H222:H226"/>
    <mergeCell ref="I222:I226"/>
    <mergeCell ref="J222:J226"/>
    <mergeCell ref="R222:R226"/>
    <mergeCell ref="O212:O216"/>
    <mergeCell ref="C202:C206"/>
    <mergeCell ref="I202:I206"/>
    <mergeCell ref="K202:K206"/>
    <mergeCell ref="L202:L206"/>
    <mergeCell ref="M202:M206"/>
    <mergeCell ref="N202:N206"/>
    <mergeCell ref="O202:O206"/>
    <mergeCell ref="P202:P206"/>
    <mergeCell ref="Q202:Q206"/>
    <mergeCell ref="I197:I201"/>
    <mergeCell ref="M197:M201"/>
    <mergeCell ref="N197:N201"/>
    <mergeCell ref="O197:O201"/>
    <mergeCell ref="P197:P201"/>
    <mergeCell ref="Q197:Q201"/>
    <mergeCell ref="C196:C201"/>
    <mergeCell ref="F197:F226"/>
    <mergeCell ref="G197:G206"/>
    <mergeCell ref="H197:H206"/>
    <mergeCell ref="H217:H221"/>
    <mergeCell ref="I217:I221"/>
    <mergeCell ref="J217:J221"/>
    <mergeCell ref="M217:M221"/>
    <mergeCell ref="P207:P211"/>
    <mergeCell ref="Q207:Q211"/>
    <mergeCell ref="R207:R211"/>
    <mergeCell ref="C212:C216"/>
    <mergeCell ref="G212:G216"/>
    <mergeCell ref="H212:H216"/>
    <mergeCell ref="I212:I216"/>
    <mergeCell ref="J212:J216"/>
    <mergeCell ref="R202:R206"/>
    <mergeCell ref="C207:C211"/>
    <mergeCell ref="G207:G211"/>
    <mergeCell ref="H207:H211"/>
    <mergeCell ref="I207:I211"/>
    <mergeCell ref="J207:J211"/>
    <mergeCell ref="L207:L211"/>
    <mergeCell ref="P212:P216"/>
    <mergeCell ref="M212:M216"/>
    <mergeCell ref="N212:N216"/>
    <mergeCell ref="R217:R221"/>
    <mergeCell ref="L222:L226"/>
    <mergeCell ref="M222:M226"/>
    <mergeCell ref="N222:N226"/>
    <mergeCell ref="O222:O226"/>
    <mergeCell ref="P222:P226"/>
    <mergeCell ref="Q222:Q226"/>
    <mergeCell ref="C233:C237"/>
    <mergeCell ref="N217:N221"/>
    <mergeCell ref="O217:O221"/>
    <mergeCell ref="P217:P221"/>
    <mergeCell ref="Q217:Q221"/>
    <mergeCell ref="R243:R247"/>
    <mergeCell ref="L233:L237"/>
    <mergeCell ref="A196:A226"/>
    <mergeCell ref="B196:B226"/>
    <mergeCell ref="R191:R195"/>
    <mergeCell ref="C191:C195"/>
    <mergeCell ref="G191:G195"/>
    <mergeCell ref="H191:H195"/>
    <mergeCell ref="I191:I195"/>
    <mergeCell ref="J191:J195"/>
    <mergeCell ref="L191:L195"/>
    <mergeCell ref="M207:M211"/>
    <mergeCell ref="N207:N211"/>
    <mergeCell ref="O207:O211"/>
    <mergeCell ref="R197:R201"/>
    <mergeCell ref="A140:A195"/>
    <mergeCell ref="B140:B195"/>
    <mergeCell ref="Q212:Q216"/>
    <mergeCell ref="R212:R216"/>
    <mergeCell ref="C217:C221"/>
    <mergeCell ref="G217:G221"/>
    <mergeCell ref="R238:R242"/>
    <mergeCell ref="C243:C247"/>
    <mergeCell ref="G243:G247"/>
    <mergeCell ref="H243:H247"/>
    <mergeCell ref="I243:I247"/>
    <mergeCell ref="J243:J247"/>
    <mergeCell ref="L243:L247"/>
    <mergeCell ref="M243:M247"/>
    <mergeCell ref="I238:I242"/>
    <mergeCell ref="J238:J242"/>
    <mergeCell ref="L238:L242"/>
    <mergeCell ref="M238:M242"/>
    <mergeCell ref="N238:N242"/>
    <mergeCell ref="O238:O242"/>
    <mergeCell ref="F228:F257"/>
    <mergeCell ref="R233:R237"/>
    <mergeCell ref="C238:C242"/>
    <mergeCell ref="G238:G242"/>
    <mergeCell ref="H238:H242"/>
    <mergeCell ref="R253:R257"/>
    <mergeCell ref="C227:C232"/>
    <mergeCell ref="N243:N247"/>
    <mergeCell ref="O243:O247"/>
    <mergeCell ref="P243:P247"/>
    <mergeCell ref="Q243:Q247"/>
    <mergeCell ref="M233:M237"/>
    <mergeCell ref="N233:N237"/>
    <mergeCell ref="P228:P232"/>
    <mergeCell ref="Q228:Q232"/>
    <mergeCell ref="R228:R232"/>
    <mergeCell ref="R248:R252"/>
    <mergeCell ref="C253:C257"/>
    <mergeCell ref="G253:G257"/>
    <mergeCell ref="H253:H257"/>
    <mergeCell ref="I253:I257"/>
    <mergeCell ref="J253:J257"/>
    <mergeCell ref="L253:L257"/>
    <mergeCell ref="M253:M257"/>
    <mergeCell ref="N253:N257"/>
    <mergeCell ref="O253:O257"/>
    <mergeCell ref="L248:L252"/>
    <mergeCell ref="M248:M252"/>
    <mergeCell ref="N248:N252"/>
    <mergeCell ref="O248:O252"/>
    <mergeCell ref="P248:P252"/>
    <mergeCell ref="Q248:Q252"/>
    <mergeCell ref="A227:A257"/>
    <mergeCell ref="G233:G237"/>
    <mergeCell ref="H233:H237"/>
    <mergeCell ref="I233:I237"/>
    <mergeCell ref="J233:J237"/>
    <mergeCell ref="I228:I232"/>
    <mergeCell ref="L228:L232"/>
    <mergeCell ref="M228:M232"/>
    <mergeCell ref="B227:B257"/>
    <mergeCell ref="C248:C252"/>
    <mergeCell ref="G248:G252"/>
    <mergeCell ref="H248:H252"/>
    <mergeCell ref="I248:I252"/>
    <mergeCell ref="J248:J252"/>
    <mergeCell ref="P238:P242"/>
    <mergeCell ref="Q238:Q242"/>
    <mergeCell ref="A269:A284"/>
    <mergeCell ref="B269:B284"/>
    <mergeCell ref="C269:C274"/>
    <mergeCell ref="F270:F284"/>
    <mergeCell ref="G270:G274"/>
    <mergeCell ref="H270:H274"/>
    <mergeCell ref="M264:M268"/>
    <mergeCell ref="N264:N268"/>
    <mergeCell ref="O264:O268"/>
    <mergeCell ref="P264:P268"/>
    <mergeCell ref="Q264:Q268"/>
    <mergeCell ref="M270:M274"/>
    <mergeCell ref="N270:N274"/>
    <mergeCell ref="O270:O274"/>
    <mergeCell ref="P270:P274"/>
    <mergeCell ref="Q270:Q274"/>
    <mergeCell ref="G228:G232"/>
    <mergeCell ref="H228:H232"/>
    <mergeCell ref="O233:O237"/>
    <mergeCell ref="P233:P237"/>
    <mergeCell ref="Q233:Q237"/>
    <mergeCell ref="N228:N232"/>
    <mergeCell ref="O228:O232"/>
    <mergeCell ref="P253:P257"/>
    <mergeCell ref="Q253:Q257"/>
    <mergeCell ref="A258:A268"/>
    <mergeCell ref="B258:B268"/>
    <mergeCell ref="C258:C263"/>
    <mergeCell ref="F259:F268"/>
    <mergeCell ref="G259:G263"/>
    <mergeCell ref="H259:H263"/>
    <mergeCell ref="M259:M263"/>
    <mergeCell ref="R264:R268"/>
    <mergeCell ref="N259:N263"/>
    <mergeCell ref="O259:O263"/>
    <mergeCell ref="P259:P263"/>
    <mergeCell ref="Q259:Q263"/>
    <mergeCell ref="R259:R263"/>
    <mergeCell ref="C264:C268"/>
    <mergeCell ref="E264:E268"/>
    <mergeCell ref="G264:G268"/>
    <mergeCell ref="H264:H268"/>
    <mergeCell ref="J264:J268"/>
    <mergeCell ref="P275:P284"/>
    <mergeCell ref="Q275:Q284"/>
    <mergeCell ref="R275:R284"/>
    <mergeCell ref="C280:C284"/>
    <mergeCell ref="E280:E284"/>
    <mergeCell ref="G280:G284"/>
    <mergeCell ref="H280:H284"/>
    <mergeCell ref="I280:I284"/>
    <mergeCell ref="J280:J284"/>
    <mergeCell ref="M280:M284"/>
    <mergeCell ref="R270:R274"/>
    <mergeCell ref="C275:C279"/>
    <mergeCell ref="E275:E279"/>
    <mergeCell ref="G275:G279"/>
    <mergeCell ref="H275:H279"/>
    <mergeCell ref="I275:I279"/>
    <mergeCell ref="J275:J279"/>
    <mergeCell ref="M275:M279"/>
    <mergeCell ref="N275:N284"/>
    <mergeCell ref="O275:O284"/>
    <mergeCell ref="I270:I274"/>
    <mergeCell ref="M292:M296"/>
    <mergeCell ref="N292:N296"/>
    <mergeCell ref="O292:O296"/>
    <mergeCell ref="P292:P296"/>
    <mergeCell ref="Q292:Q296"/>
    <mergeCell ref="R292:R296"/>
    <mergeCell ref="P286:P290"/>
    <mergeCell ref="Q286:Q290"/>
    <mergeCell ref="R286:R290"/>
    <mergeCell ref="A291:A336"/>
    <mergeCell ref="B291:B336"/>
    <mergeCell ref="C291:C296"/>
    <mergeCell ref="F292:F336"/>
    <mergeCell ref="G292:G296"/>
    <mergeCell ref="H292:H296"/>
    <mergeCell ref="I292:I296"/>
    <mergeCell ref="I286:I290"/>
    <mergeCell ref="K286:K290"/>
    <mergeCell ref="L286:L290"/>
    <mergeCell ref="M286:M290"/>
    <mergeCell ref="N286:N290"/>
    <mergeCell ref="O286:O290"/>
    <mergeCell ref="A285:A290"/>
    <mergeCell ref="B285:B290"/>
    <mergeCell ref="C285:C290"/>
    <mergeCell ref="F286:F290"/>
    <mergeCell ref="G286:G290"/>
    <mergeCell ref="H286:H290"/>
    <mergeCell ref="N322:N326"/>
    <mergeCell ref="O322:O326"/>
    <mergeCell ref="P302:P306"/>
    <mergeCell ref="Q302:Q306"/>
    <mergeCell ref="R302:R306"/>
    <mergeCell ref="C307:C311"/>
    <mergeCell ref="G307:G311"/>
    <mergeCell ref="H307:H311"/>
    <mergeCell ref="I307:I311"/>
    <mergeCell ref="J307:J311"/>
    <mergeCell ref="L307:L311"/>
    <mergeCell ref="M307:M311"/>
    <mergeCell ref="O297:O301"/>
    <mergeCell ref="P297:P301"/>
    <mergeCell ref="Q297:Q301"/>
    <mergeCell ref="R297:R301"/>
    <mergeCell ref="G302:G306"/>
    <mergeCell ref="H302:H306"/>
    <mergeCell ref="J302:J306"/>
    <mergeCell ref="M302:M306"/>
    <mergeCell ref="N302:N306"/>
    <mergeCell ref="O302:O306"/>
    <mergeCell ref="C297:C306"/>
    <mergeCell ref="G297:G301"/>
    <mergeCell ref="H297:H301"/>
    <mergeCell ref="I297:I301"/>
    <mergeCell ref="J297:J301"/>
    <mergeCell ref="N297:N301"/>
    <mergeCell ref="R312:R316"/>
    <mergeCell ref="C317:C321"/>
    <mergeCell ref="G317:G321"/>
    <mergeCell ref="H317:H321"/>
    <mergeCell ref="I317:I321"/>
    <mergeCell ref="J317:J321"/>
    <mergeCell ref="L317:L321"/>
    <mergeCell ref="M317:M321"/>
    <mergeCell ref="N317:N321"/>
    <mergeCell ref="O317:O321"/>
    <mergeCell ref="L312:L316"/>
    <mergeCell ref="M312:M316"/>
    <mergeCell ref="N312:N316"/>
    <mergeCell ref="O312:O316"/>
    <mergeCell ref="P312:P316"/>
    <mergeCell ref="Q312:Q316"/>
    <mergeCell ref="N307:N311"/>
    <mergeCell ref="O307:O311"/>
    <mergeCell ref="P307:P311"/>
    <mergeCell ref="Q307:Q311"/>
    <mergeCell ref="R307:R311"/>
    <mergeCell ref="C312:C316"/>
    <mergeCell ref="G312:G316"/>
    <mergeCell ref="H312:H316"/>
    <mergeCell ref="I312:I316"/>
    <mergeCell ref="J312:J316"/>
    <mergeCell ref="P322:P326"/>
    <mergeCell ref="Q322:Q326"/>
    <mergeCell ref="R322:R326"/>
    <mergeCell ref="C327:C336"/>
    <mergeCell ref="G327:G331"/>
    <mergeCell ref="H327:H331"/>
    <mergeCell ref="I327:I331"/>
    <mergeCell ref="J327:J331"/>
    <mergeCell ref="P317:P321"/>
    <mergeCell ref="Q317:Q321"/>
    <mergeCell ref="R317:R321"/>
    <mergeCell ref="C322:C326"/>
    <mergeCell ref="G322:G326"/>
    <mergeCell ref="H322:H326"/>
    <mergeCell ref="I322:I326"/>
    <mergeCell ref="J322:J326"/>
    <mergeCell ref="L322:L326"/>
    <mergeCell ref="M322:M326"/>
    <mergeCell ref="A337:A347"/>
    <mergeCell ref="B337:B347"/>
    <mergeCell ref="C337:C342"/>
    <mergeCell ref="F338:F347"/>
    <mergeCell ref="G338:G342"/>
    <mergeCell ref="H338:H342"/>
    <mergeCell ref="I338:I347"/>
    <mergeCell ref="L338:L342"/>
    <mergeCell ref="M338:M342"/>
    <mergeCell ref="R327:R331"/>
    <mergeCell ref="G332:G336"/>
    <mergeCell ref="H332:H336"/>
    <mergeCell ref="J332:J336"/>
    <mergeCell ref="L332:L336"/>
    <mergeCell ref="M332:M336"/>
    <mergeCell ref="N332:N336"/>
    <mergeCell ref="O332:O336"/>
    <mergeCell ref="P332:P336"/>
    <mergeCell ref="Q332:Q336"/>
    <mergeCell ref="L327:L331"/>
    <mergeCell ref="M327:M331"/>
    <mergeCell ref="N327:N331"/>
    <mergeCell ref="O327:O331"/>
    <mergeCell ref="P327:P331"/>
    <mergeCell ref="Q327:Q331"/>
    <mergeCell ref="M343:M347"/>
    <mergeCell ref="N343:N347"/>
    <mergeCell ref="O343:O347"/>
    <mergeCell ref="P343:P347"/>
    <mergeCell ref="Q343:Q347"/>
    <mergeCell ref="R343:R347"/>
    <mergeCell ref="N338:N342"/>
    <mergeCell ref="O338:O342"/>
    <mergeCell ref="P338:P342"/>
    <mergeCell ref="Q338:Q342"/>
    <mergeCell ref="R338:R342"/>
    <mergeCell ref="C343:C347"/>
    <mergeCell ref="G343:G347"/>
    <mergeCell ref="H343:H347"/>
    <mergeCell ref="J343:J347"/>
    <mergeCell ref="L343:L347"/>
    <mergeCell ref="R332:R336"/>
    <mergeCell ref="M356:M360"/>
    <mergeCell ref="N356:N360"/>
    <mergeCell ref="O356:O360"/>
    <mergeCell ref="P356:P360"/>
    <mergeCell ref="Q356:Q360"/>
    <mergeCell ref="R356:R360"/>
    <mergeCell ref="P350:P354"/>
    <mergeCell ref="Q350:Q354"/>
    <mergeCell ref="R350:R354"/>
    <mergeCell ref="A355:A360"/>
    <mergeCell ref="B355:B360"/>
    <mergeCell ref="C355:C360"/>
    <mergeCell ref="F356:F360"/>
    <mergeCell ref="G356:G360"/>
    <mergeCell ref="H356:H360"/>
    <mergeCell ref="I356:I360"/>
    <mergeCell ref="A348:R348"/>
    <mergeCell ref="A349:A354"/>
    <mergeCell ref="B349:B354"/>
    <mergeCell ref="C349:C354"/>
    <mergeCell ref="F350:F354"/>
    <mergeCell ref="G350:G354"/>
    <mergeCell ref="H350:H354"/>
    <mergeCell ref="M350:M354"/>
    <mergeCell ref="N350:N354"/>
    <mergeCell ref="O350:O354"/>
    <mergeCell ref="R362:R366"/>
    <mergeCell ref="A367:R367"/>
    <mergeCell ref="A368:A373"/>
    <mergeCell ref="B368:B373"/>
    <mergeCell ref="C368:C373"/>
    <mergeCell ref="F369:F373"/>
    <mergeCell ref="G369:G373"/>
    <mergeCell ref="H369:H373"/>
    <mergeCell ref="I369:I373"/>
    <mergeCell ref="J369:J373"/>
    <mergeCell ref="I362:I366"/>
    <mergeCell ref="M362:M366"/>
    <mergeCell ref="N362:N366"/>
    <mergeCell ref="O362:O366"/>
    <mergeCell ref="P362:P366"/>
    <mergeCell ref="Q362:Q366"/>
    <mergeCell ref="A361:A366"/>
    <mergeCell ref="B361:B366"/>
    <mergeCell ref="C361:C366"/>
    <mergeCell ref="F362:F366"/>
    <mergeCell ref="G362:G366"/>
    <mergeCell ref="H362:H366"/>
    <mergeCell ref="L375:L379"/>
    <mergeCell ref="M375:M379"/>
    <mergeCell ref="N375:N379"/>
    <mergeCell ref="O375:O379"/>
    <mergeCell ref="P375:P379"/>
    <mergeCell ref="Q375:Q379"/>
    <mergeCell ref="Q369:Q373"/>
    <mergeCell ref="A374:A379"/>
    <mergeCell ref="B374:B379"/>
    <mergeCell ref="C374:C379"/>
    <mergeCell ref="F375:F379"/>
    <mergeCell ref="G375:G379"/>
    <mergeCell ref="H375:H379"/>
    <mergeCell ref="I375:I379"/>
    <mergeCell ref="J375:J379"/>
    <mergeCell ref="K375:K379"/>
    <mergeCell ref="K369:K373"/>
    <mergeCell ref="L369:L373"/>
    <mergeCell ref="M369:M373"/>
    <mergeCell ref="N369:N373"/>
    <mergeCell ref="O369:O373"/>
    <mergeCell ref="P369:P373"/>
    <mergeCell ref="M387:M391"/>
    <mergeCell ref="N387:N391"/>
    <mergeCell ref="O387:O391"/>
    <mergeCell ref="P387:P391"/>
    <mergeCell ref="Q387:Q391"/>
    <mergeCell ref="R387:R391"/>
    <mergeCell ref="R381:R385"/>
    <mergeCell ref="A386:A391"/>
    <mergeCell ref="B386:B391"/>
    <mergeCell ref="C386:C391"/>
    <mergeCell ref="F387:F391"/>
    <mergeCell ref="G387:G391"/>
    <mergeCell ref="H387:H391"/>
    <mergeCell ref="I387:I391"/>
    <mergeCell ref="K387:K391"/>
    <mergeCell ref="L387:L391"/>
    <mergeCell ref="I381:I385"/>
    <mergeCell ref="M381:M385"/>
    <mergeCell ref="N381:N385"/>
    <mergeCell ref="O381:O385"/>
    <mergeCell ref="P381:P385"/>
    <mergeCell ref="Q381:Q385"/>
    <mergeCell ref="A380:A385"/>
    <mergeCell ref="B380:B385"/>
    <mergeCell ref="C380:C385"/>
    <mergeCell ref="F381:F385"/>
    <mergeCell ref="G381:G385"/>
    <mergeCell ref="H381:H385"/>
    <mergeCell ref="K399:K403"/>
    <mergeCell ref="L399:L403"/>
    <mergeCell ref="M399:M403"/>
    <mergeCell ref="N399:N403"/>
    <mergeCell ref="R399:R403"/>
    <mergeCell ref="A404:A409"/>
    <mergeCell ref="B404:B409"/>
    <mergeCell ref="C404:C409"/>
    <mergeCell ref="F405:F409"/>
    <mergeCell ref="G405:G409"/>
    <mergeCell ref="P393:P397"/>
    <mergeCell ref="Q393:Q397"/>
    <mergeCell ref="R393:R397"/>
    <mergeCell ref="A398:A403"/>
    <mergeCell ref="B398:B403"/>
    <mergeCell ref="C398:C403"/>
    <mergeCell ref="F399:F403"/>
    <mergeCell ref="G399:G403"/>
    <mergeCell ref="H399:H403"/>
    <mergeCell ref="I399:I403"/>
    <mergeCell ref="I393:I397"/>
    <mergeCell ref="K393:K397"/>
    <mergeCell ref="L393:L397"/>
    <mergeCell ref="M393:M397"/>
    <mergeCell ref="N393:N397"/>
    <mergeCell ref="O393:O397"/>
    <mergeCell ref="A392:A397"/>
    <mergeCell ref="B392:B397"/>
    <mergeCell ref="C392:C397"/>
    <mergeCell ref="F393:F397"/>
    <mergeCell ref="G393:G397"/>
    <mergeCell ref="H393:H397"/>
    <mergeCell ref="A416:A421"/>
    <mergeCell ref="B416:B421"/>
    <mergeCell ref="C416:C421"/>
    <mergeCell ref="F417:F421"/>
    <mergeCell ref="G417:G421"/>
    <mergeCell ref="H417:H421"/>
    <mergeCell ref="I417:I421"/>
    <mergeCell ref="Q405:Q409"/>
    <mergeCell ref="R405:R409"/>
    <mergeCell ref="A410:A415"/>
    <mergeCell ref="B410:B415"/>
    <mergeCell ref="F411:F415"/>
    <mergeCell ref="G411:G415"/>
    <mergeCell ref="H411:H415"/>
    <mergeCell ref="I411:I415"/>
    <mergeCell ref="L411:L415"/>
    <mergeCell ref="M411:M415"/>
    <mergeCell ref="H405:H409"/>
    <mergeCell ref="I405:I409"/>
    <mergeCell ref="M405:M409"/>
    <mergeCell ref="N405:N409"/>
    <mergeCell ref="O405:O409"/>
    <mergeCell ref="P405:P409"/>
    <mergeCell ref="Q417:Q421"/>
    <mergeCell ref="R417:R421"/>
    <mergeCell ref="A422:R422"/>
    <mergeCell ref="A423:A428"/>
    <mergeCell ref="B423:B428"/>
    <mergeCell ref="C423:C428"/>
    <mergeCell ref="F424:F428"/>
    <mergeCell ref="G424:G428"/>
    <mergeCell ref="H424:H428"/>
    <mergeCell ref="I424:I428"/>
    <mergeCell ref="K417:K421"/>
    <mergeCell ref="L417:L421"/>
    <mergeCell ref="M417:M421"/>
    <mergeCell ref="N417:N421"/>
    <mergeCell ref="O417:O421"/>
    <mergeCell ref="P417:P421"/>
    <mergeCell ref="N411:N415"/>
    <mergeCell ref="R411:R415"/>
    <mergeCell ref="M431:M435"/>
    <mergeCell ref="N431:N435"/>
    <mergeCell ref="O431:O435"/>
    <mergeCell ref="P431:P435"/>
    <mergeCell ref="Q431:Q435"/>
    <mergeCell ref="R431:R435"/>
    <mergeCell ref="Q424:Q428"/>
    <mergeCell ref="R424:R428"/>
    <mergeCell ref="A429:R429"/>
    <mergeCell ref="A430:A435"/>
    <mergeCell ref="B430:B435"/>
    <mergeCell ref="C430:C435"/>
    <mergeCell ref="F431:F435"/>
    <mergeCell ref="G431:G435"/>
    <mergeCell ref="H431:H435"/>
    <mergeCell ref="I431:I435"/>
    <mergeCell ref="A442:A447"/>
    <mergeCell ref="B442:B447"/>
    <mergeCell ref="C442:C447"/>
    <mergeCell ref="F443:F447"/>
    <mergeCell ref="G443:G447"/>
    <mergeCell ref="H443:H447"/>
    <mergeCell ref="I443:I447"/>
    <mergeCell ref="I437:I441"/>
    <mergeCell ref="K437:K441"/>
    <mergeCell ref="L437:L441"/>
    <mergeCell ref="M437:M441"/>
    <mergeCell ref="N437:N441"/>
    <mergeCell ref="O437:O441"/>
    <mergeCell ref="A436:A441"/>
    <mergeCell ref="B436:B441"/>
    <mergeCell ref="C436:C441"/>
    <mergeCell ref="F437:F441"/>
    <mergeCell ref="G449:G453"/>
    <mergeCell ref="H449:H453"/>
    <mergeCell ref="P461:P465"/>
    <mergeCell ref="Q461:Q465"/>
    <mergeCell ref="R461:R465"/>
    <mergeCell ref="Q456:Q460"/>
    <mergeCell ref="R456:R460"/>
    <mergeCell ref="K424:K428"/>
    <mergeCell ref="L424:L428"/>
    <mergeCell ref="M424:M428"/>
    <mergeCell ref="N424:N428"/>
    <mergeCell ref="O424:O428"/>
    <mergeCell ref="P424:P428"/>
    <mergeCell ref="M443:M447"/>
    <mergeCell ref="N443:N447"/>
    <mergeCell ref="O443:O447"/>
    <mergeCell ref="P443:P447"/>
    <mergeCell ref="Q443:Q447"/>
    <mergeCell ref="R443:R447"/>
    <mergeCell ref="P437:P441"/>
    <mergeCell ref="Q437:Q441"/>
    <mergeCell ref="R437:R441"/>
    <mergeCell ref="E461:E465"/>
    <mergeCell ref="G461:G465"/>
    <mergeCell ref="H461:H465"/>
    <mergeCell ref="M461:M465"/>
    <mergeCell ref="N461:N465"/>
    <mergeCell ref="O461:O465"/>
    <mergeCell ref="M456:M460"/>
    <mergeCell ref="N456:N460"/>
    <mergeCell ref="O456:O460"/>
    <mergeCell ref="P456:P460"/>
    <mergeCell ref="G437:G441"/>
    <mergeCell ref="H437:H441"/>
    <mergeCell ref="R449:R453"/>
    <mergeCell ref="A454:R454"/>
    <mergeCell ref="A455:A465"/>
    <mergeCell ref="B455:B465"/>
    <mergeCell ref="C455:C465"/>
    <mergeCell ref="E456:E460"/>
    <mergeCell ref="F456:F465"/>
    <mergeCell ref="G456:G460"/>
    <mergeCell ref="H456:H460"/>
    <mergeCell ref="I456:I465"/>
    <mergeCell ref="I449:I453"/>
    <mergeCell ref="M449:M453"/>
    <mergeCell ref="N449:N453"/>
    <mergeCell ref="O449:O453"/>
    <mergeCell ref="P449:P453"/>
    <mergeCell ref="Q449:Q453"/>
    <mergeCell ref="A448:A453"/>
    <mergeCell ref="B448:B453"/>
    <mergeCell ref="C448:C453"/>
    <mergeCell ref="F449:F453"/>
    <mergeCell ref="O473:O477"/>
    <mergeCell ref="P473:P477"/>
    <mergeCell ref="Q473:Q477"/>
    <mergeCell ref="R473:R477"/>
    <mergeCell ref="A478:A483"/>
    <mergeCell ref="B478:B483"/>
    <mergeCell ref="C478:C483"/>
    <mergeCell ref="E479:E483"/>
    <mergeCell ref="F479:F483"/>
    <mergeCell ref="G479:G483"/>
    <mergeCell ref="F473:F477"/>
    <mergeCell ref="G473:G477"/>
    <mergeCell ref="H473:H477"/>
    <mergeCell ref="I473:I477"/>
    <mergeCell ref="M473:M477"/>
    <mergeCell ref="N473:N477"/>
    <mergeCell ref="P467:P471"/>
    <mergeCell ref="Q467:Q471"/>
    <mergeCell ref="R467:R471"/>
    <mergeCell ref="A472:A477"/>
    <mergeCell ref="B472:B477"/>
    <mergeCell ref="F467:F471"/>
    <mergeCell ref="G467:G471"/>
    <mergeCell ref="H467:H471"/>
    <mergeCell ref="M467:M471"/>
    <mergeCell ref="N467:N471"/>
    <mergeCell ref="O467:O471"/>
    <mergeCell ref="A466:A471"/>
    <mergeCell ref="B466:B471"/>
    <mergeCell ref="M485:M489"/>
    <mergeCell ref="N485:N489"/>
    <mergeCell ref="O485:O489"/>
    <mergeCell ref="P485:P489"/>
    <mergeCell ref="Q485:Q489"/>
    <mergeCell ref="R485:R489"/>
    <mergeCell ref="Q479:Q483"/>
    <mergeCell ref="R479:R483"/>
    <mergeCell ref="A484:A489"/>
    <mergeCell ref="B484:B489"/>
    <mergeCell ref="C484:C489"/>
    <mergeCell ref="E485:E489"/>
    <mergeCell ref="F485:F489"/>
    <mergeCell ref="G485:G489"/>
    <mergeCell ref="H485:H489"/>
    <mergeCell ref="L485:L489"/>
    <mergeCell ref="H479:H483"/>
    <mergeCell ref="L479:L483"/>
    <mergeCell ref="M479:M483"/>
    <mergeCell ref="N479:N483"/>
    <mergeCell ref="O479:O483"/>
    <mergeCell ref="P479:P483"/>
    <mergeCell ref="N497:N501"/>
    <mergeCell ref="C502:C506"/>
    <mergeCell ref="E502:E506"/>
    <mergeCell ref="J502:J506"/>
    <mergeCell ref="K502:K506"/>
    <mergeCell ref="L502:L506"/>
    <mergeCell ref="M502:M506"/>
    <mergeCell ref="N502:N506"/>
    <mergeCell ref="R491:R495"/>
    <mergeCell ref="A496:A526"/>
    <mergeCell ref="B496:B526"/>
    <mergeCell ref="C496:C501"/>
    <mergeCell ref="F497:F526"/>
    <mergeCell ref="G497:G526"/>
    <mergeCell ref="H497:H526"/>
    <mergeCell ref="I497:I526"/>
    <mergeCell ref="L497:L501"/>
    <mergeCell ref="M497:M501"/>
    <mergeCell ref="L491:L495"/>
    <mergeCell ref="M491:M495"/>
    <mergeCell ref="N491:N495"/>
    <mergeCell ref="O491:O495"/>
    <mergeCell ref="P491:P495"/>
    <mergeCell ref="Q491:Q495"/>
    <mergeCell ref="A490:A495"/>
    <mergeCell ref="B490:B495"/>
    <mergeCell ref="C490:C495"/>
    <mergeCell ref="F491:F495"/>
    <mergeCell ref="G491:G495"/>
    <mergeCell ref="H491:H495"/>
    <mergeCell ref="O512:O516"/>
    <mergeCell ref="P512:P516"/>
    <mergeCell ref="Q512:Q516"/>
    <mergeCell ref="R512:R516"/>
    <mergeCell ref="C517:C521"/>
    <mergeCell ref="E517:E521"/>
    <mergeCell ref="J517:J521"/>
    <mergeCell ref="L517:L521"/>
    <mergeCell ref="M517:M521"/>
    <mergeCell ref="N517:N521"/>
    <mergeCell ref="C512:C516"/>
    <mergeCell ref="E512:E516"/>
    <mergeCell ref="J512:J516"/>
    <mergeCell ref="L512:L516"/>
    <mergeCell ref="M512:M516"/>
    <mergeCell ref="N512:N516"/>
    <mergeCell ref="R502:R506"/>
    <mergeCell ref="C507:C511"/>
    <mergeCell ref="E507:E511"/>
    <mergeCell ref="J507:J511"/>
    <mergeCell ref="K507:K511"/>
    <mergeCell ref="L507:L511"/>
    <mergeCell ref="M507:M511"/>
    <mergeCell ref="N507:N511"/>
    <mergeCell ref="R507:R511"/>
    <mergeCell ref="M528:M532"/>
    <mergeCell ref="N528:N532"/>
    <mergeCell ref="O528:O532"/>
    <mergeCell ref="P528:P532"/>
    <mergeCell ref="Q528:Q532"/>
    <mergeCell ref="R528:R532"/>
    <mergeCell ref="N522:N526"/>
    <mergeCell ref="R522:R526"/>
    <mergeCell ref="A527:A532"/>
    <mergeCell ref="B527:B532"/>
    <mergeCell ref="C527:C532"/>
    <mergeCell ref="F528:F532"/>
    <mergeCell ref="G528:G532"/>
    <mergeCell ref="H528:H532"/>
    <mergeCell ref="I528:I532"/>
    <mergeCell ref="L528:L532"/>
    <mergeCell ref="O517:O521"/>
    <mergeCell ref="P517:P521"/>
    <mergeCell ref="Q517:Q521"/>
    <mergeCell ref="R517:R521"/>
    <mergeCell ref="C522:C526"/>
    <mergeCell ref="E522:E526"/>
    <mergeCell ref="J522:J526"/>
    <mergeCell ref="K522:K526"/>
    <mergeCell ref="L522:L526"/>
    <mergeCell ref="M522:M526"/>
    <mergeCell ref="R534:R538"/>
    <mergeCell ref="C539:C543"/>
    <mergeCell ref="G539:G543"/>
    <mergeCell ref="H539:H543"/>
    <mergeCell ref="I539:I543"/>
    <mergeCell ref="J539:J543"/>
    <mergeCell ref="L539:L543"/>
    <mergeCell ref="M539:M543"/>
    <mergeCell ref="N539:N543"/>
    <mergeCell ref="I534:I538"/>
    <mergeCell ref="L534:L538"/>
    <mergeCell ref="M534:M538"/>
    <mergeCell ref="N534:N538"/>
    <mergeCell ref="O534:O538"/>
    <mergeCell ref="P534:P538"/>
    <mergeCell ref="C533:C538"/>
    <mergeCell ref="G534:G538"/>
    <mergeCell ref="H534:H538"/>
    <mergeCell ref="M551:M555"/>
    <mergeCell ref="N551:N555"/>
    <mergeCell ref="O551:O555"/>
    <mergeCell ref="P551:P555"/>
    <mergeCell ref="Q551:Q555"/>
    <mergeCell ref="R551:R555"/>
    <mergeCell ref="A550:A555"/>
    <mergeCell ref="B550:B555"/>
    <mergeCell ref="C550:C555"/>
    <mergeCell ref="F551:F555"/>
    <mergeCell ref="G551:G555"/>
    <mergeCell ref="H551:H555"/>
    <mergeCell ref="N544:N548"/>
    <mergeCell ref="O544:O548"/>
    <mergeCell ref="P544:P548"/>
    <mergeCell ref="Q544:Q548"/>
    <mergeCell ref="R544:R548"/>
    <mergeCell ref="A549:R549"/>
    <mergeCell ref="A533:A548"/>
    <mergeCell ref="B533:B548"/>
    <mergeCell ref="I551:I555"/>
    <mergeCell ref="O539:O543"/>
    <mergeCell ref="P539:P543"/>
    <mergeCell ref="Q539:Q543"/>
    <mergeCell ref="R539:R543"/>
    <mergeCell ref="C544:C548"/>
    <mergeCell ref="G544:G548"/>
    <mergeCell ref="H544:H548"/>
    <mergeCell ref="I544:I548"/>
    <mergeCell ref="J544:J548"/>
    <mergeCell ref="M544:M548"/>
    <mergeCell ref="Q534:Q538"/>
    <mergeCell ref="O558:O562"/>
    <mergeCell ref="P558:P562"/>
    <mergeCell ref="Q558:Q562"/>
    <mergeCell ref="R558:R562"/>
    <mergeCell ref="A563:A568"/>
    <mergeCell ref="B563:B568"/>
    <mergeCell ref="C563:C568"/>
    <mergeCell ref="F564:F568"/>
    <mergeCell ref="G564:G568"/>
    <mergeCell ref="H564:H568"/>
    <mergeCell ref="A556:R556"/>
    <mergeCell ref="A557:A562"/>
    <mergeCell ref="B557:B562"/>
    <mergeCell ref="C557:C562"/>
    <mergeCell ref="F558:F562"/>
    <mergeCell ref="G558:G562"/>
    <mergeCell ref="H558:H562"/>
    <mergeCell ref="I558:I562"/>
    <mergeCell ref="M558:M562"/>
    <mergeCell ref="N558:N562"/>
    <mergeCell ref="P570:P574"/>
    <mergeCell ref="Q570:Q574"/>
    <mergeCell ref="R570:R574"/>
    <mergeCell ref="A575:A580"/>
    <mergeCell ref="B575:B580"/>
    <mergeCell ref="F576:F580"/>
    <mergeCell ref="G576:G580"/>
    <mergeCell ref="H576:H580"/>
    <mergeCell ref="I576:I580"/>
    <mergeCell ref="M576:M580"/>
    <mergeCell ref="R564:R568"/>
    <mergeCell ref="A569:A574"/>
    <mergeCell ref="B569:B574"/>
    <mergeCell ref="F570:F574"/>
    <mergeCell ref="G570:G574"/>
    <mergeCell ref="H570:H574"/>
    <mergeCell ref="I570:I574"/>
    <mergeCell ref="M570:M574"/>
    <mergeCell ref="N570:N574"/>
    <mergeCell ref="O570:O574"/>
    <mergeCell ref="I564:I568"/>
    <mergeCell ref="M564:M568"/>
    <mergeCell ref="N564:N568"/>
    <mergeCell ref="O564:O568"/>
    <mergeCell ref="P564:P568"/>
    <mergeCell ref="Q564:Q568"/>
    <mergeCell ref="C569:C574"/>
    <mergeCell ref="K564:K568"/>
    <mergeCell ref="L564:L568"/>
    <mergeCell ref="R582:R586"/>
    <mergeCell ref="A587:A592"/>
    <mergeCell ref="B587:B592"/>
    <mergeCell ref="F588:F592"/>
    <mergeCell ref="G588:G592"/>
    <mergeCell ref="H588:H592"/>
    <mergeCell ref="I588:I592"/>
    <mergeCell ref="K588:K592"/>
    <mergeCell ref="L588:L592"/>
    <mergeCell ref="M588:M592"/>
    <mergeCell ref="I582:I586"/>
    <mergeCell ref="M582:M586"/>
    <mergeCell ref="N582:N586"/>
    <mergeCell ref="O582:O586"/>
    <mergeCell ref="P582:P586"/>
    <mergeCell ref="Q582:Q586"/>
    <mergeCell ref="N576:N580"/>
    <mergeCell ref="O576:O580"/>
    <mergeCell ref="P576:P580"/>
    <mergeCell ref="Q576:Q580"/>
    <mergeCell ref="R576:R580"/>
    <mergeCell ref="A581:A586"/>
    <mergeCell ref="B581:B586"/>
    <mergeCell ref="F582:F586"/>
    <mergeCell ref="G582:G586"/>
    <mergeCell ref="H582:H586"/>
    <mergeCell ref="C575:C580"/>
    <mergeCell ref="C581:C586"/>
    <mergeCell ref="R594:R598"/>
    <mergeCell ref="A599:A604"/>
    <mergeCell ref="B599:B604"/>
    <mergeCell ref="F600:F604"/>
    <mergeCell ref="G600:G604"/>
    <mergeCell ref="H600:H604"/>
    <mergeCell ref="I600:I604"/>
    <mergeCell ref="K600:K604"/>
    <mergeCell ref="L600:L604"/>
    <mergeCell ref="M600:M604"/>
    <mergeCell ref="I594:I598"/>
    <mergeCell ref="M594:M598"/>
    <mergeCell ref="N594:N598"/>
    <mergeCell ref="O594:O598"/>
    <mergeCell ref="P594:P598"/>
    <mergeCell ref="Q594:Q598"/>
    <mergeCell ref="N588:N592"/>
    <mergeCell ref="O588:O592"/>
    <mergeCell ref="P588:P592"/>
    <mergeCell ref="Q588:Q592"/>
    <mergeCell ref="R588:R592"/>
    <mergeCell ref="A593:A598"/>
    <mergeCell ref="B593:B598"/>
    <mergeCell ref="F594:F598"/>
    <mergeCell ref="G594:G598"/>
    <mergeCell ref="H594:H598"/>
    <mergeCell ref="C587:C592"/>
    <mergeCell ref="C593:C598"/>
    <mergeCell ref="R606:R610"/>
    <mergeCell ref="A611:A616"/>
    <mergeCell ref="B611:B616"/>
    <mergeCell ref="C611:C616"/>
    <mergeCell ref="F612:F616"/>
    <mergeCell ref="G612:G616"/>
    <mergeCell ref="H612:H616"/>
    <mergeCell ref="L612:L616"/>
    <mergeCell ref="M612:M616"/>
    <mergeCell ref="N612:N616"/>
    <mergeCell ref="H606:H610"/>
    <mergeCell ref="M606:M610"/>
    <mergeCell ref="N606:N610"/>
    <mergeCell ref="O606:O610"/>
    <mergeCell ref="P606:P610"/>
    <mergeCell ref="Q606:Q610"/>
    <mergeCell ref="N600:N604"/>
    <mergeCell ref="O600:O604"/>
    <mergeCell ref="P600:P604"/>
    <mergeCell ref="Q600:Q604"/>
    <mergeCell ref="R600:R604"/>
    <mergeCell ref="A605:A610"/>
    <mergeCell ref="B605:B610"/>
    <mergeCell ref="C605:C610"/>
    <mergeCell ref="F606:F610"/>
    <mergeCell ref="G606:G610"/>
    <mergeCell ref="C599:C604"/>
    <mergeCell ref="I606:I610"/>
    <mergeCell ref="P618:P622"/>
    <mergeCell ref="Q618:Q622"/>
    <mergeCell ref="R618:R622"/>
    <mergeCell ref="A623:A628"/>
    <mergeCell ref="B623:B628"/>
    <mergeCell ref="C623:C628"/>
    <mergeCell ref="F624:F628"/>
    <mergeCell ref="G624:G628"/>
    <mergeCell ref="H624:H628"/>
    <mergeCell ref="K624:K628"/>
    <mergeCell ref="I618:I622"/>
    <mergeCell ref="K618:K622"/>
    <mergeCell ref="L618:L622"/>
    <mergeCell ref="M618:M622"/>
    <mergeCell ref="N618:N622"/>
    <mergeCell ref="O618:O622"/>
    <mergeCell ref="O612:O616"/>
    <mergeCell ref="P612:P616"/>
    <mergeCell ref="Q612:Q616"/>
    <mergeCell ref="R612:R616"/>
    <mergeCell ref="A617:A622"/>
    <mergeCell ref="B617:B622"/>
    <mergeCell ref="C617:C622"/>
    <mergeCell ref="F618:F622"/>
    <mergeCell ref="G618:G622"/>
    <mergeCell ref="H618:H622"/>
    <mergeCell ref="I612:I616"/>
    <mergeCell ref="M631:M635"/>
    <mergeCell ref="N631:N635"/>
    <mergeCell ref="O631:O635"/>
    <mergeCell ref="P631:P635"/>
    <mergeCell ref="Q631:Q635"/>
    <mergeCell ref="R631:R635"/>
    <mergeCell ref="R624:R628"/>
    <mergeCell ref="A629:R629"/>
    <mergeCell ref="A630:A635"/>
    <mergeCell ref="B630:B635"/>
    <mergeCell ref="F631:F635"/>
    <mergeCell ref="G631:G635"/>
    <mergeCell ref="H631:H635"/>
    <mergeCell ref="I631:I635"/>
    <mergeCell ref="K631:K635"/>
    <mergeCell ref="L631:L635"/>
    <mergeCell ref="L624:L628"/>
    <mergeCell ref="M624:M628"/>
    <mergeCell ref="N624:N628"/>
    <mergeCell ref="O624:O628"/>
    <mergeCell ref="P624:P628"/>
    <mergeCell ref="Q624:Q628"/>
    <mergeCell ref="I624:I628"/>
    <mergeCell ref="C630:C635"/>
    <mergeCell ref="A642:R642"/>
    <mergeCell ref="A643:A648"/>
    <mergeCell ref="B643:B648"/>
    <mergeCell ref="C643:C648"/>
    <mergeCell ref="E644:E648"/>
    <mergeCell ref="F644:F648"/>
    <mergeCell ref="G644:G648"/>
    <mergeCell ref="H644:H648"/>
    <mergeCell ref="I644:I648"/>
    <mergeCell ref="K644:K648"/>
    <mergeCell ref="M637:M641"/>
    <mergeCell ref="N637:N641"/>
    <mergeCell ref="O637:O641"/>
    <mergeCell ref="P637:P641"/>
    <mergeCell ref="Q637:Q641"/>
    <mergeCell ref="R637:R641"/>
    <mergeCell ref="A636:A641"/>
    <mergeCell ref="B636:B641"/>
    <mergeCell ref="F637:F641"/>
    <mergeCell ref="G637:G641"/>
    <mergeCell ref="H637:H641"/>
    <mergeCell ref="I637:I641"/>
    <mergeCell ref="C636:C641"/>
    <mergeCell ref="R656:R660"/>
    <mergeCell ref="A649:A654"/>
    <mergeCell ref="B649:B654"/>
    <mergeCell ref="C649:C654"/>
    <mergeCell ref="E650:E654"/>
    <mergeCell ref="F650:F654"/>
    <mergeCell ref="G650:G654"/>
    <mergeCell ref="H650:H654"/>
    <mergeCell ref="I650:I654"/>
    <mergeCell ref="J650:J654"/>
    <mergeCell ref="L656:L660"/>
    <mergeCell ref="M656:M660"/>
    <mergeCell ref="N656:N660"/>
    <mergeCell ref="O656:O660"/>
    <mergeCell ref="P656:P660"/>
    <mergeCell ref="Q656:Q660"/>
    <mergeCell ref="R644:R648"/>
    <mergeCell ref="A655:A660"/>
    <mergeCell ref="B655:B660"/>
    <mergeCell ref="C655:C660"/>
    <mergeCell ref="E656:E660"/>
    <mergeCell ref="F656:F660"/>
    <mergeCell ref="G656:G660"/>
    <mergeCell ref="H656:H660"/>
    <mergeCell ref="I656:I660"/>
    <mergeCell ref="K656:K660"/>
    <mergeCell ref="L644:L648"/>
    <mergeCell ref="M644:M648"/>
    <mergeCell ref="N644:N648"/>
    <mergeCell ref="O644:O648"/>
    <mergeCell ref="P644:P648"/>
    <mergeCell ref="Q644:Q648"/>
    <mergeCell ref="L664:L668"/>
    <mergeCell ref="M664:M668"/>
    <mergeCell ref="N664:N668"/>
    <mergeCell ref="C669:C673"/>
    <mergeCell ref="E669:E673"/>
    <mergeCell ref="J669:J673"/>
    <mergeCell ref="L669:L673"/>
    <mergeCell ref="M669:M673"/>
    <mergeCell ref="N669:N673"/>
    <mergeCell ref="Q650:Q654"/>
    <mergeCell ref="A661:R661"/>
    <mergeCell ref="A662:R662"/>
    <mergeCell ref="A663:A688"/>
    <mergeCell ref="B663:B688"/>
    <mergeCell ref="C663:C668"/>
    <mergeCell ref="F664:F688"/>
    <mergeCell ref="G664:G688"/>
    <mergeCell ref="H664:H688"/>
    <mergeCell ref="I664:I688"/>
    <mergeCell ref="K650:K654"/>
    <mergeCell ref="L650:L654"/>
    <mergeCell ref="M650:M654"/>
    <mergeCell ref="N650:N654"/>
    <mergeCell ref="O650:O654"/>
    <mergeCell ref="P650:P654"/>
    <mergeCell ref="R674:R678"/>
    <mergeCell ref="C679:C683"/>
    <mergeCell ref="E679:E683"/>
    <mergeCell ref="J679:J683"/>
    <mergeCell ref="L679:L683"/>
    <mergeCell ref="M679:M683"/>
    <mergeCell ref="N679:N683"/>
    <mergeCell ref="O679:O683"/>
    <mergeCell ref="P679:P683"/>
    <mergeCell ref="Q679:Q683"/>
    <mergeCell ref="R669:R673"/>
    <mergeCell ref="C674:C678"/>
    <mergeCell ref="E674:E678"/>
    <mergeCell ref="J674:J678"/>
    <mergeCell ref="L674:L678"/>
    <mergeCell ref="M674:M678"/>
    <mergeCell ref="N674:N678"/>
    <mergeCell ref="O674:O678"/>
    <mergeCell ref="P674:P678"/>
    <mergeCell ref="Q674:Q678"/>
    <mergeCell ref="R684:R688"/>
    <mergeCell ref="A689:A709"/>
    <mergeCell ref="B689:B709"/>
    <mergeCell ref="C689:C694"/>
    <mergeCell ref="F690:F709"/>
    <mergeCell ref="G690:G709"/>
    <mergeCell ref="H690:H709"/>
    <mergeCell ref="I690:I709"/>
    <mergeCell ref="L690:L694"/>
    <mergeCell ref="M690:M694"/>
    <mergeCell ref="R679:R683"/>
    <mergeCell ref="C684:C688"/>
    <mergeCell ref="E684:E688"/>
    <mergeCell ref="J684:J688"/>
    <mergeCell ref="L684:L688"/>
    <mergeCell ref="M684:M688"/>
    <mergeCell ref="N684:N688"/>
    <mergeCell ref="O684:O688"/>
    <mergeCell ref="P684:P688"/>
    <mergeCell ref="Q684:Q688"/>
    <mergeCell ref="O695:O699"/>
    <mergeCell ref="P695:P699"/>
    <mergeCell ref="Q695:Q699"/>
    <mergeCell ref="R695:R699"/>
    <mergeCell ref="C700:C704"/>
    <mergeCell ref="E700:E704"/>
    <mergeCell ref="J700:J704"/>
    <mergeCell ref="L700:L704"/>
    <mergeCell ref="M700:M704"/>
    <mergeCell ref="N700:N704"/>
    <mergeCell ref="N690:N694"/>
    <mergeCell ref="O690:O694"/>
    <mergeCell ref="P690:P694"/>
    <mergeCell ref="Q690:Q694"/>
    <mergeCell ref="C695:C699"/>
    <mergeCell ref="E695:E699"/>
    <mergeCell ref="J695:J699"/>
    <mergeCell ref="L695:L699"/>
    <mergeCell ref="M695:M699"/>
    <mergeCell ref="N695:N699"/>
    <mergeCell ref="O705:O709"/>
    <mergeCell ref="P705:P709"/>
    <mergeCell ref="Q705:Q709"/>
    <mergeCell ref="R705:R709"/>
    <mergeCell ref="A710:A725"/>
    <mergeCell ref="B710:B725"/>
    <mergeCell ref="C710:C715"/>
    <mergeCell ref="F711:F725"/>
    <mergeCell ref="G711:G725"/>
    <mergeCell ref="H711:H725"/>
    <mergeCell ref="O700:O704"/>
    <mergeCell ref="P700:P704"/>
    <mergeCell ref="Q700:Q704"/>
    <mergeCell ref="R700:R704"/>
    <mergeCell ref="C705:C709"/>
    <mergeCell ref="E705:E709"/>
    <mergeCell ref="J705:J709"/>
    <mergeCell ref="L705:L709"/>
    <mergeCell ref="M705:M709"/>
    <mergeCell ref="N705:N709"/>
    <mergeCell ref="R716:R720"/>
    <mergeCell ref="C721:C725"/>
    <mergeCell ref="E721:E725"/>
    <mergeCell ref="J721:J725"/>
    <mergeCell ref="L721:L725"/>
    <mergeCell ref="M721:M725"/>
    <mergeCell ref="N721:N725"/>
    <mergeCell ref="R721:R725"/>
    <mergeCell ref="I711:I725"/>
    <mergeCell ref="L711:L715"/>
    <mergeCell ref="M711:M715"/>
    <mergeCell ref="N711:N715"/>
    <mergeCell ref="C716:C720"/>
    <mergeCell ref="E716:E720"/>
    <mergeCell ref="J716:J720"/>
    <mergeCell ref="L716:L720"/>
    <mergeCell ref="M716:M720"/>
    <mergeCell ref="N716:N720"/>
    <mergeCell ref="R732:R736"/>
    <mergeCell ref="C737:C741"/>
    <mergeCell ref="E737:E741"/>
    <mergeCell ref="J737:J741"/>
    <mergeCell ref="L737:L741"/>
    <mergeCell ref="M737:M741"/>
    <mergeCell ref="N737:N741"/>
    <mergeCell ref="O737:O741"/>
    <mergeCell ref="P737:P741"/>
    <mergeCell ref="Q737:Q741"/>
    <mergeCell ref="Q727:Q731"/>
    <mergeCell ref="C732:C736"/>
    <mergeCell ref="E732:E736"/>
    <mergeCell ref="J732:J736"/>
    <mergeCell ref="L732:L736"/>
    <mergeCell ref="M732:M736"/>
    <mergeCell ref="N732:N736"/>
    <mergeCell ref="O732:O736"/>
    <mergeCell ref="P732:P736"/>
    <mergeCell ref="Q732:Q736"/>
    <mergeCell ref="I727:I746"/>
    <mergeCell ref="L727:L731"/>
    <mergeCell ref="M727:M731"/>
    <mergeCell ref="N727:N731"/>
    <mergeCell ref="O727:O731"/>
    <mergeCell ref="P727:P731"/>
    <mergeCell ref="C726:C731"/>
    <mergeCell ref="F727:F746"/>
    <mergeCell ref="G727:G746"/>
    <mergeCell ref="H727:H746"/>
    <mergeCell ref="R742:R746"/>
    <mergeCell ref="A747:A817"/>
    <mergeCell ref="B747:B817"/>
    <mergeCell ref="C747:C752"/>
    <mergeCell ref="F748:F817"/>
    <mergeCell ref="G748:G752"/>
    <mergeCell ref="H748:H752"/>
    <mergeCell ref="I748:I752"/>
    <mergeCell ref="M748:M752"/>
    <mergeCell ref="N748:N752"/>
    <mergeCell ref="R737:R741"/>
    <mergeCell ref="C742:C746"/>
    <mergeCell ref="E742:E746"/>
    <mergeCell ref="J742:J746"/>
    <mergeCell ref="L742:L746"/>
    <mergeCell ref="M742:M746"/>
    <mergeCell ref="N742:N746"/>
    <mergeCell ref="O742:O746"/>
    <mergeCell ref="P742:P746"/>
    <mergeCell ref="Q742:Q746"/>
    <mergeCell ref="A726:A746"/>
    <mergeCell ref="B726:B746"/>
    <mergeCell ref="O753:O757"/>
    <mergeCell ref="P753:P757"/>
    <mergeCell ref="Q753:Q757"/>
    <mergeCell ref="R753:R757"/>
    <mergeCell ref="C758:C762"/>
    <mergeCell ref="E758:E762"/>
    <mergeCell ref="G758:G762"/>
    <mergeCell ref="H758:H762"/>
    <mergeCell ref="I758:I762"/>
    <mergeCell ref="J758:J762"/>
    <mergeCell ref="R748:R752"/>
    <mergeCell ref="C753:C757"/>
    <mergeCell ref="E753:E757"/>
    <mergeCell ref="G753:G757"/>
    <mergeCell ref="H753:H757"/>
    <mergeCell ref="I753:I757"/>
    <mergeCell ref="J753:J757"/>
    <mergeCell ref="L753:L757"/>
    <mergeCell ref="M753:M757"/>
    <mergeCell ref="N753:N757"/>
    <mergeCell ref="C768:C772"/>
    <mergeCell ref="E768:E772"/>
    <mergeCell ref="G768:G772"/>
    <mergeCell ref="H768:H772"/>
    <mergeCell ref="I768:I772"/>
    <mergeCell ref="J768:J772"/>
    <mergeCell ref="M763:M767"/>
    <mergeCell ref="N763:N767"/>
    <mergeCell ref="O763:O767"/>
    <mergeCell ref="P763:P767"/>
    <mergeCell ref="Q763:Q767"/>
    <mergeCell ref="R763:R767"/>
    <mergeCell ref="L758:L762"/>
    <mergeCell ref="M758:M762"/>
    <mergeCell ref="N758:N762"/>
    <mergeCell ref="R758:R762"/>
    <mergeCell ref="C763:C767"/>
    <mergeCell ref="E763:E767"/>
    <mergeCell ref="G763:G767"/>
    <mergeCell ref="I763:I767"/>
    <mergeCell ref="J763:J767"/>
    <mergeCell ref="L763:L767"/>
    <mergeCell ref="M778:M782"/>
    <mergeCell ref="N778:N782"/>
    <mergeCell ref="O778:O782"/>
    <mergeCell ref="P778:P782"/>
    <mergeCell ref="Q778:Q782"/>
    <mergeCell ref="R778:R782"/>
    <mergeCell ref="O773:O777"/>
    <mergeCell ref="P773:P777"/>
    <mergeCell ref="Q773:Q777"/>
    <mergeCell ref="R773:R777"/>
    <mergeCell ref="C778:C782"/>
    <mergeCell ref="E778:E782"/>
    <mergeCell ref="G778:G782"/>
    <mergeCell ref="H778:H782"/>
    <mergeCell ref="I778:I782"/>
    <mergeCell ref="J778:J782"/>
    <mergeCell ref="R768:R772"/>
    <mergeCell ref="C773:C777"/>
    <mergeCell ref="E773:E777"/>
    <mergeCell ref="G773:G777"/>
    <mergeCell ref="H773:H777"/>
    <mergeCell ref="I773:I777"/>
    <mergeCell ref="J773:J777"/>
    <mergeCell ref="L773:L777"/>
    <mergeCell ref="M773:M777"/>
    <mergeCell ref="N773:N777"/>
    <mergeCell ref="L768:L772"/>
    <mergeCell ref="M768:M772"/>
    <mergeCell ref="N768:N772"/>
    <mergeCell ref="O768:O772"/>
    <mergeCell ref="P768:P772"/>
    <mergeCell ref="Q768:Q772"/>
    <mergeCell ref="O788:O792"/>
    <mergeCell ref="P788:P792"/>
    <mergeCell ref="Q788:Q792"/>
    <mergeCell ref="R788:R792"/>
    <mergeCell ref="C793:C797"/>
    <mergeCell ref="E793:E797"/>
    <mergeCell ref="G793:G797"/>
    <mergeCell ref="H793:H797"/>
    <mergeCell ref="I793:I797"/>
    <mergeCell ref="J793:J797"/>
    <mergeCell ref="R783:R787"/>
    <mergeCell ref="C788:C792"/>
    <mergeCell ref="E788:E792"/>
    <mergeCell ref="G788:G792"/>
    <mergeCell ref="H788:H792"/>
    <mergeCell ref="I788:I792"/>
    <mergeCell ref="J788:J792"/>
    <mergeCell ref="L788:L792"/>
    <mergeCell ref="M788:M792"/>
    <mergeCell ref="N788:N792"/>
    <mergeCell ref="L783:L787"/>
    <mergeCell ref="M783:M787"/>
    <mergeCell ref="N783:N787"/>
    <mergeCell ref="O783:O787"/>
    <mergeCell ref="P783:P787"/>
    <mergeCell ref="Q783:Q787"/>
    <mergeCell ref="C783:C787"/>
    <mergeCell ref="E783:E787"/>
    <mergeCell ref="G783:G787"/>
    <mergeCell ref="H783:H787"/>
    <mergeCell ref="I783:I787"/>
    <mergeCell ref="J783:J787"/>
    <mergeCell ref="O798:O802"/>
    <mergeCell ref="P798:P802"/>
    <mergeCell ref="Q798:Q802"/>
    <mergeCell ref="R798:R802"/>
    <mergeCell ref="C803:C807"/>
    <mergeCell ref="E803:E807"/>
    <mergeCell ref="G803:G807"/>
    <mergeCell ref="H803:H807"/>
    <mergeCell ref="I803:I807"/>
    <mergeCell ref="J803:J807"/>
    <mergeCell ref="R793:R797"/>
    <mergeCell ref="C798:C802"/>
    <mergeCell ref="E798:E802"/>
    <mergeCell ref="G798:G802"/>
    <mergeCell ref="H798:H802"/>
    <mergeCell ref="I798:I802"/>
    <mergeCell ref="J798:J802"/>
    <mergeCell ref="L798:L802"/>
    <mergeCell ref="M798:M802"/>
    <mergeCell ref="N798:N802"/>
    <mergeCell ref="L793:L797"/>
    <mergeCell ref="M793:M797"/>
    <mergeCell ref="N793:N797"/>
    <mergeCell ref="O793:O797"/>
    <mergeCell ref="P793:P797"/>
    <mergeCell ref="Q793:Q797"/>
    <mergeCell ref="M813:M817"/>
    <mergeCell ref="N813:N817"/>
    <mergeCell ref="O813:O817"/>
    <mergeCell ref="P813:P817"/>
    <mergeCell ref="Q813:Q817"/>
    <mergeCell ref="R813:R817"/>
    <mergeCell ref="O808:O812"/>
    <mergeCell ref="P808:P812"/>
    <mergeCell ref="Q808:Q812"/>
    <mergeCell ref="R808:R812"/>
    <mergeCell ref="C813:C817"/>
    <mergeCell ref="E813:E817"/>
    <mergeCell ref="G813:G817"/>
    <mergeCell ref="H813:H817"/>
    <mergeCell ref="J813:J817"/>
    <mergeCell ref="L813:L817"/>
    <mergeCell ref="R803:R807"/>
    <mergeCell ref="C808:C812"/>
    <mergeCell ref="E808:E812"/>
    <mergeCell ref="G808:G812"/>
    <mergeCell ref="H808:H812"/>
    <mergeCell ref="I808:I812"/>
    <mergeCell ref="J808:J812"/>
    <mergeCell ref="L808:L812"/>
    <mergeCell ref="M808:M812"/>
    <mergeCell ref="N808:N812"/>
    <mergeCell ref="L803:L807"/>
    <mergeCell ref="M803:M807"/>
    <mergeCell ref="N803:N807"/>
    <mergeCell ref="O803:O807"/>
    <mergeCell ref="P803:P807"/>
    <mergeCell ref="Q803:Q807"/>
    <mergeCell ref="R819:R823"/>
    <mergeCell ref="C824:C828"/>
    <mergeCell ref="G824:G828"/>
    <mergeCell ref="H824:H828"/>
    <mergeCell ref="I824:I828"/>
    <mergeCell ref="J824:J828"/>
    <mergeCell ref="L824:L828"/>
    <mergeCell ref="M824:M828"/>
    <mergeCell ref="N824:N828"/>
    <mergeCell ref="O824:O828"/>
    <mergeCell ref="I819:I823"/>
    <mergeCell ref="M819:M823"/>
    <mergeCell ref="N819:N823"/>
    <mergeCell ref="O819:O823"/>
    <mergeCell ref="P819:P823"/>
    <mergeCell ref="Q819:Q823"/>
    <mergeCell ref="A818:A893"/>
    <mergeCell ref="B818:B893"/>
    <mergeCell ref="C818:C823"/>
    <mergeCell ref="F819:F893"/>
    <mergeCell ref="G819:G823"/>
    <mergeCell ref="H819:H823"/>
    <mergeCell ref="C839:C843"/>
    <mergeCell ref="G839:G843"/>
    <mergeCell ref="H839:H843"/>
    <mergeCell ref="N829:N833"/>
    <mergeCell ref="O829:O833"/>
    <mergeCell ref="P829:P833"/>
    <mergeCell ref="Q829:Q833"/>
    <mergeCell ref="R829:R833"/>
    <mergeCell ref="C834:C838"/>
    <mergeCell ref="G834:G838"/>
    <mergeCell ref="P824:P828"/>
    <mergeCell ref="Q824:Q828"/>
    <mergeCell ref="R824:R828"/>
    <mergeCell ref="C829:C833"/>
    <mergeCell ref="G829:G833"/>
    <mergeCell ref="H829:H833"/>
    <mergeCell ref="I829:I833"/>
    <mergeCell ref="J829:J833"/>
    <mergeCell ref="L829:L833"/>
    <mergeCell ref="M829:M833"/>
    <mergeCell ref="P839:P843"/>
    <mergeCell ref="Q839:Q843"/>
    <mergeCell ref="R839:R843"/>
    <mergeCell ref="C844:C848"/>
    <mergeCell ref="G844:G848"/>
    <mergeCell ref="H844:H848"/>
    <mergeCell ref="I844:I848"/>
    <mergeCell ref="J844:J848"/>
    <mergeCell ref="L844:L848"/>
    <mergeCell ref="M844:M848"/>
    <mergeCell ref="I839:I843"/>
    <mergeCell ref="J839:J843"/>
    <mergeCell ref="L839:L843"/>
    <mergeCell ref="M839:M843"/>
    <mergeCell ref="N839:N843"/>
    <mergeCell ref="O839:O843"/>
    <mergeCell ref="M834:M838"/>
    <mergeCell ref="N834:N838"/>
    <mergeCell ref="O834:O838"/>
    <mergeCell ref="P834:P838"/>
    <mergeCell ref="Q834:Q838"/>
    <mergeCell ref="R834:R838"/>
    <mergeCell ref="O854:O858"/>
    <mergeCell ref="L849:L853"/>
    <mergeCell ref="M849:M853"/>
    <mergeCell ref="N849:N853"/>
    <mergeCell ref="O849:O853"/>
    <mergeCell ref="P849:P853"/>
    <mergeCell ref="Q849:Q853"/>
    <mergeCell ref="N844:N848"/>
    <mergeCell ref="O844:O848"/>
    <mergeCell ref="P844:P848"/>
    <mergeCell ref="Q844:Q848"/>
    <mergeCell ref="R844:R848"/>
    <mergeCell ref="C849:C853"/>
    <mergeCell ref="G849:G853"/>
    <mergeCell ref="H849:H853"/>
    <mergeCell ref="I849:I853"/>
    <mergeCell ref="J849:J853"/>
    <mergeCell ref="H834:H838"/>
    <mergeCell ref="I834:I838"/>
    <mergeCell ref="J834:J838"/>
    <mergeCell ref="N859:N863"/>
    <mergeCell ref="O859:O863"/>
    <mergeCell ref="P859:P863"/>
    <mergeCell ref="Q859:Q863"/>
    <mergeCell ref="R859:R863"/>
    <mergeCell ref="C864:C868"/>
    <mergeCell ref="G864:G868"/>
    <mergeCell ref="H864:H868"/>
    <mergeCell ref="I864:I868"/>
    <mergeCell ref="J864:J868"/>
    <mergeCell ref="P854:P858"/>
    <mergeCell ref="Q854:Q858"/>
    <mergeCell ref="R854:R858"/>
    <mergeCell ref="C859:C863"/>
    <mergeCell ref="G859:G863"/>
    <mergeCell ref="H859:H863"/>
    <mergeCell ref="I859:I863"/>
    <mergeCell ref="J859:J863"/>
    <mergeCell ref="L859:L863"/>
    <mergeCell ref="M859:M863"/>
    <mergeCell ref="R849:R853"/>
    <mergeCell ref="C854:C858"/>
    <mergeCell ref="G854:G858"/>
    <mergeCell ref="H854:H858"/>
    <mergeCell ref="I854:I858"/>
    <mergeCell ref="J854:J858"/>
    <mergeCell ref="L854:L858"/>
    <mergeCell ref="M854:M858"/>
    <mergeCell ref="N854:N858"/>
    <mergeCell ref="Q869:Q873"/>
    <mergeCell ref="R869:R873"/>
    <mergeCell ref="G874:G878"/>
    <mergeCell ref="H874:H878"/>
    <mergeCell ref="I874:I878"/>
    <mergeCell ref="J874:J878"/>
    <mergeCell ref="M874:M878"/>
    <mergeCell ref="N874:N878"/>
    <mergeCell ref="O874:O878"/>
    <mergeCell ref="P874:P878"/>
    <mergeCell ref="R864:R868"/>
    <mergeCell ref="G869:G873"/>
    <mergeCell ref="H869:H873"/>
    <mergeCell ref="I869:I873"/>
    <mergeCell ref="J869:J873"/>
    <mergeCell ref="L869:L873"/>
    <mergeCell ref="M869:M873"/>
    <mergeCell ref="N869:N873"/>
    <mergeCell ref="O869:O873"/>
    <mergeCell ref="P869:P873"/>
    <mergeCell ref="L864:L868"/>
    <mergeCell ref="M864:M868"/>
    <mergeCell ref="N864:N868"/>
    <mergeCell ref="O864:O868"/>
    <mergeCell ref="P864:P868"/>
    <mergeCell ref="Q864:Q868"/>
    <mergeCell ref="P879:P883"/>
    <mergeCell ref="Q879:Q883"/>
    <mergeCell ref="R879:R883"/>
    <mergeCell ref="C884:C888"/>
    <mergeCell ref="G884:G888"/>
    <mergeCell ref="H884:H888"/>
    <mergeCell ref="I884:I888"/>
    <mergeCell ref="J884:J888"/>
    <mergeCell ref="L884:L888"/>
    <mergeCell ref="M884:M888"/>
    <mergeCell ref="Q874:Q878"/>
    <mergeCell ref="R874:R878"/>
    <mergeCell ref="C879:C883"/>
    <mergeCell ref="G879:G883"/>
    <mergeCell ref="H879:H883"/>
    <mergeCell ref="J879:J883"/>
    <mergeCell ref="L879:L883"/>
    <mergeCell ref="M879:M883"/>
    <mergeCell ref="N879:N883"/>
    <mergeCell ref="O879:O883"/>
    <mergeCell ref="R889:R893"/>
    <mergeCell ref="A894:A899"/>
    <mergeCell ref="B894:B899"/>
    <mergeCell ref="C894:C899"/>
    <mergeCell ref="F895:F899"/>
    <mergeCell ref="G895:G899"/>
    <mergeCell ref="H895:H899"/>
    <mergeCell ref="I895:I899"/>
    <mergeCell ref="M895:M899"/>
    <mergeCell ref="N895:N899"/>
    <mergeCell ref="L889:L893"/>
    <mergeCell ref="M889:M893"/>
    <mergeCell ref="N889:N893"/>
    <mergeCell ref="O889:O893"/>
    <mergeCell ref="P889:P893"/>
    <mergeCell ref="Q889:Q893"/>
    <mergeCell ref="N884:N888"/>
    <mergeCell ref="O884:O888"/>
    <mergeCell ref="P884:P888"/>
    <mergeCell ref="Q884:Q888"/>
    <mergeCell ref="R884:R888"/>
    <mergeCell ref="C889:C893"/>
    <mergeCell ref="G889:G893"/>
    <mergeCell ref="H889:H893"/>
    <mergeCell ref="I889:I893"/>
    <mergeCell ref="J889:J893"/>
    <mergeCell ref="O895:O899"/>
    <mergeCell ref="P895:P899"/>
    <mergeCell ref="Q895:Q899"/>
    <mergeCell ref="R895:R899"/>
    <mergeCell ref="A900:R900"/>
    <mergeCell ref="A901:A946"/>
    <mergeCell ref="B901:B946"/>
    <mergeCell ref="C901:C906"/>
    <mergeCell ref="F902:F946"/>
    <mergeCell ref="G902:G906"/>
    <mergeCell ref="R917:R921"/>
    <mergeCell ref="N912:N916"/>
    <mergeCell ref="O912:O916"/>
    <mergeCell ref="P912:P916"/>
    <mergeCell ref="Q912:Q916"/>
    <mergeCell ref="R912:R916"/>
    <mergeCell ref="C917:C921"/>
    <mergeCell ref="E917:E921"/>
    <mergeCell ref="G917:G921"/>
    <mergeCell ref="H917:H921"/>
    <mergeCell ref="I917:I921"/>
    <mergeCell ref="R907:R911"/>
    <mergeCell ref="L907:L911"/>
    <mergeCell ref="M907:M911"/>
    <mergeCell ref="N907:N911"/>
    <mergeCell ref="O907:O911"/>
    <mergeCell ref="P907:P911"/>
    <mergeCell ref="Q907:Q911"/>
    <mergeCell ref="M922:M926"/>
    <mergeCell ref="N922:N926"/>
    <mergeCell ref="O922:O926"/>
    <mergeCell ref="P922:P926"/>
    <mergeCell ref="Q922:Q926"/>
    <mergeCell ref="H902:H906"/>
    <mergeCell ref="I902:I906"/>
    <mergeCell ref="M902:M906"/>
    <mergeCell ref="N902:N906"/>
    <mergeCell ref="C907:C911"/>
    <mergeCell ref="E907:E911"/>
    <mergeCell ref="G907:G911"/>
    <mergeCell ref="H907:H911"/>
    <mergeCell ref="I907:I911"/>
    <mergeCell ref="J907:J911"/>
    <mergeCell ref="C922:C926"/>
    <mergeCell ref="E922:E926"/>
    <mergeCell ref="G922:G926"/>
    <mergeCell ref="H922:H926"/>
    <mergeCell ref="J922:J926"/>
    <mergeCell ref="L922:L926"/>
    <mergeCell ref="J917:J921"/>
    <mergeCell ref="K917:K921"/>
    <mergeCell ref="L917:L921"/>
    <mergeCell ref="M917:M921"/>
    <mergeCell ref="N917:N921"/>
    <mergeCell ref="N932:N936"/>
    <mergeCell ref="C912:C916"/>
    <mergeCell ref="E912:E916"/>
    <mergeCell ref="G912:G916"/>
    <mergeCell ref="H912:H916"/>
    <mergeCell ref="I912:I916"/>
    <mergeCell ref="J912:J916"/>
    <mergeCell ref="K912:K916"/>
    <mergeCell ref="L912:L916"/>
    <mergeCell ref="M912:M916"/>
    <mergeCell ref="O932:O936"/>
    <mergeCell ref="P932:P936"/>
    <mergeCell ref="Q932:Q936"/>
    <mergeCell ref="R932:R936"/>
    <mergeCell ref="E937:E941"/>
    <mergeCell ref="G937:G941"/>
    <mergeCell ref="H937:H941"/>
    <mergeCell ref="I937:I941"/>
    <mergeCell ref="J937:J941"/>
    <mergeCell ref="Q927:Q931"/>
    <mergeCell ref="R927:R931"/>
    <mergeCell ref="C932:C936"/>
    <mergeCell ref="E932:E936"/>
    <mergeCell ref="G932:G936"/>
    <mergeCell ref="H932:H936"/>
    <mergeCell ref="I932:I936"/>
    <mergeCell ref="J932:J936"/>
    <mergeCell ref="L932:L936"/>
    <mergeCell ref="M932:M936"/>
    <mergeCell ref="J927:J931"/>
    <mergeCell ref="L927:L931"/>
    <mergeCell ref="M927:M931"/>
    <mergeCell ref="N927:N931"/>
    <mergeCell ref="O927:O931"/>
    <mergeCell ref="P927:P931"/>
    <mergeCell ref="C927:C931"/>
    <mergeCell ref="E927:E931"/>
    <mergeCell ref="G927:G931"/>
    <mergeCell ref="H927:H931"/>
    <mergeCell ref="I927:I931"/>
    <mergeCell ref="R942:R946"/>
    <mergeCell ref="A947:A972"/>
    <mergeCell ref="B947:B972"/>
    <mergeCell ref="C947:C952"/>
    <mergeCell ref="F948:F972"/>
    <mergeCell ref="G948:G952"/>
    <mergeCell ref="H948:H952"/>
    <mergeCell ref="R937:R941"/>
    <mergeCell ref="C942:C946"/>
    <mergeCell ref="E942:E946"/>
    <mergeCell ref="G942:G946"/>
    <mergeCell ref="H942:H946"/>
    <mergeCell ref="I942:I946"/>
    <mergeCell ref="J942:J946"/>
    <mergeCell ref="L942:L946"/>
    <mergeCell ref="M942:M946"/>
    <mergeCell ref="N942:N946"/>
    <mergeCell ref="L937:L941"/>
    <mergeCell ref="M937:M941"/>
    <mergeCell ref="N937:N941"/>
    <mergeCell ref="O937:O941"/>
    <mergeCell ref="P937:P941"/>
    <mergeCell ref="Q937:Q941"/>
    <mergeCell ref="N953:N957"/>
    <mergeCell ref="O953:O957"/>
    <mergeCell ref="P953:P957"/>
    <mergeCell ref="Q953:Q957"/>
    <mergeCell ref="R953:R957"/>
    <mergeCell ref="C958:C962"/>
    <mergeCell ref="Q948:Q952"/>
    <mergeCell ref="C953:C957"/>
    <mergeCell ref="E953:E957"/>
    <mergeCell ref="G953:G957"/>
    <mergeCell ref="H953:H957"/>
    <mergeCell ref="I953:I957"/>
    <mergeCell ref="J953:J957"/>
    <mergeCell ref="K953:K957"/>
    <mergeCell ref="L953:L957"/>
    <mergeCell ref="M953:M957"/>
    <mergeCell ref="I948:I952"/>
    <mergeCell ref="L948:L952"/>
    <mergeCell ref="M948:M952"/>
    <mergeCell ref="N948:N952"/>
    <mergeCell ref="O948:O952"/>
    <mergeCell ref="P948:P952"/>
    <mergeCell ref="J958:J962"/>
    <mergeCell ref="O942:O946"/>
    <mergeCell ref="P942:P946"/>
    <mergeCell ref="Q942:Q946"/>
    <mergeCell ref="O963:O967"/>
    <mergeCell ref="P963:P967"/>
    <mergeCell ref="Q963:Q967"/>
    <mergeCell ref="R963:R967"/>
    <mergeCell ref="C968:C972"/>
    <mergeCell ref="E968:E972"/>
    <mergeCell ref="G968:G972"/>
    <mergeCell ref="H968:H972"/>
    <mergeCell ref="I968:I972"/>
    <mergeCell ref="J968:J972"/>
    <mergeCell ref="R958:R962"/>
    <mergeCell ref="C963:C967"/>
    <mergeCell ref="E963:E967"/>
    <mergeCell ref="G963:G967"/>
    <mergeCell ref="H963:H967"/>
    <mergeCell ref="I963:I967"/>
    <mergeCell ref="J963:J967"/>
    <mergeCell ref="L963:L967"/>
    <mergeCell ref="M963:M967"/>
    <mergeCell ref="N963:N967"/>
    <mergeCell ref="L958:L962"/>
    <mergeCell ref="M958:M962"/>
    <mergeCell ref="N958:N962"/>
    <mergeCell ref="O958:O962"/>
    <mergeCell ref="P958:P962"/>
    <mergeCell ref="Q958:Q962"/>
    <mergeCell ref="E958:E962"/>
    <mergeCell ref="G958:G962"/>
    <mergeCell ref="H958:H962"/>
    <mergeCell ref="R968:R972"/>
    <mergeCell ref="A973:A1003"/>
    <mergeCell ref="B973:B1003"/>
    <mergeCell ref="C973:C978"/>
    <mergeCell ref="F974:F1003"/>
    <mergeCell ref="G974:G978"/>
    <mergeCell ref="H974:H978"/>
    <mergeCell ref="I974:I1003"/>
    <mergeCell ref="M974:M978"/>
    <mergeCell ref="N974:N978"/>
    <mergeCell ref="L968:L972"/>
    <mergeCell ref="M968:M972"/>
    <mergeCell ref="N968:N972"/>
    <mergeCell ref="O968:O972"/>
    <mergeCell ref="P968:P972"/>
    <mergeCell ref="Q968:Q972"/>
    <mergeCell ref="R989:R993"/>
    <mergeCell ref="C994:C998"/>
    <mergeCell ref="E994:E998"/>
    <mergeCell ref="G994:G998"/>
    <mergeCell ref="R984:R988"/>
    <mergeCell ref="C989:C993"/>
    <mergeCell ref="E989:E993"/>
    <mergeCell ref="G989:G993"/>
    <mergeCell ref="H989:H993"/>
    <mergeCell ref="J989:J993"/>
    <mergeCell ref="K989:K993"/>
    <mergeCell ref="C984:C988"/>
    <mergeCell ref="E984:E988"/>
    <mergeCell ref="G984:G988"/>
    <mergeCell ref="H984:H988"/>
    <mergeCell ref="J984:J988"/>
    <mergeCell ref="K984:K988"/>
    <mergeCell ref="M979:M983"/>
    <mergeCell ref="N979:N983"/>
    <mergeCell ref="O979:O983"/>
    <mergeCell ref="P979:P983"/>
    <mergeCell ref="Q979:Q983"/>
    <mergeCell ref="R979:R983"/>
    <mergeCell ref="C979:C983"/>
    <mergeCell ref="E979:E983"/>
    <mergeCell ref="G979:G983"/>
    <mergeCell ref="H979:H983"/>
    <mergeCell ref="J979:J983"/>
    <mergeCell ref="L979:L983"/>
    <mergeCell ref="O1015:O1019"/>
    <mergeCell ref="P1015:P1019"/>
    <mergeCell ref="C1010:C1014"/>
    <mergeCell ref="E1010:E1014"/>
    <mergeCell ref="H994:H998"/>
    <mergeCell ref="J994:J998"/>
    <mergeCell ref="M994:M998"/>
    <mergeCell ref="N994:N998"/>
    <mergeCell ref="O994:O998"/>
    <mergeCell ref="P994:P998"/>
    <mergeCell ref="L989:L993"/>
    <mergeCell ref="M989:M993"/>
    <mergeCell ref="N989:N993"/>
    <mergeCell ref="O989:O993"/>
    <mergeCell ref="P989:P993"/>
    <mergeCell ref="Q989:Q993"/>
    <mergeCell ref="L984:L988"/>
    <mergeCell ref="M984:M988"/>
    <mergeCell ref="N984:N988"/>
    <mergeCell ref="N1026:N1030"/>
    <mergeCell ref="O1026:O1030"/>
    <mergeCell ref="P1026:P1030"/>
    <mergeCell ref="Q1026:Q1030"/>
    <mergeCell ref="O999:O1003"/>
    <mergeCell ref="P999:P1003"/>
    <mergeCell ref="Q999:Q1003"/>
    <mergeCell ref="R999:R1003"/>
    <mergeCell ref="A1004:A1019"/>
    <mergeCell ref="B1004:B1019"/>
    <mergeCell ref="C1004:C1009"/>
    <mergeCell ref="F1005:F1019"/>
    <mergeCell ref="G1005:G1009"/>
    <mergeCell ref="H1005:H1009"/>
    <mergeCell ref="Q994:Q998"/>
    <mergeCell ref="R994:R998"/>
    <mergeCell ref="C999:C1003"/>
    <mergeCell ref="E999:E1003"/>
    <mergeCell ref="G999:G1003"/>
    <mergeCell ref="H999:H1003"/>
    <mergeCell ref="J999:J1003"/>
    <mergeCell ref="L999:L1003"/>
    <mergeCell ref="M999:M1003"/>
    <mergeCell ref="N999:N1003"/>
    <mergeCell ref="R1010:R1014"/>
    <mergeCell ref="C1015:C1019"/>
    <mergeCell ref="E1015:E1019"/>
    <mergeCell ref="G1015:G1019"/>
    <mergeCell ref="H1015:H1019"/>
    <mergeCell ref="J1015:J1019"/>
    <mergeCell ref="M1015:M1019"/>
    <mergeCell ref="N1015:N1019"/>
    <mergeCell ref="R1026:R1030"/>
    <mergeCell ref="A1031:R1031"/>
    <mergeCell ref="N1021:N1025"/>
    <mergeCell ref="O1021:O1025"/>
    <mergeCell ref="P1021:P1025"/>
    <mergeCell ref="Q1021:Q1025"/>
    <mergeCell ref="C1026:C1030"/>
    <mergeCell ref="E1026:E1030"/>
    <mergeCell ref="G1026:G1030"/>
    <mergeCell ref="H1026:H1030"/>
    <mergeCell ref="J1026:J1030"/>
    <mergeCell ref="M1026:M1030"/>
    <mergeCell ref="Q1015:Q1019"/>
    <mergeCell ref="R1015:R1019"/>
    <mergeCell ref="A1020:A1030"/>
    <mergeCell ref="B1020:B1030"/>
    <mergeCell ref="C1020:C1025"/>
    <mergeCell ref="F1021:F1030"/>
    <mergeCell ref="G1021:G1025"/>
    <mergeCell ref="H1021:H1025"/>
    <mergeCell ref="I1021:I1030"/>
    <mergeCell ref="M1021:M1025"/>
    <mergeCell ref="I1005:I1019"/>
    <mergeCell ref="M1005:M1009"/>
    <mergeCell ref="N1005:N1009"/>
    <mergeCell ref="O1005:O1009"/>
    <mergeCell ref="P1005:P1009"/>
    <mergeCell ref="Q1005:Q1009"/>
    <mergeCell ref="N1010:N1014"/>
    <mergeCell ref="O1010:O1014"/>
    <mergeCell ref="P1010:P1014"/>
    <mergeCell ref="Q1010:Q1014"/>
    <mergeCell ref="P1038:P1042"/>
    <mergeCell ref="Q1038:Q1042"/>
    <mergeCell ref="R1038:R1042"/>
    <mergeCell ref="C1043:C1047"/>
    <mergeCell ref="E1043:E1047"/>
    <mergeCell ref="J1043:J1047"/>
    <mergeCell ref="L1043:L1047"/>
    <mergeCell ref="M1043:M1047"/>
    <mergeCell ref="N1043:N1047"/>
    <mergeCell ref="I1033:I1052"/>
    <mergeCell ref="M1033:M1037"/>
    <mergeCell ref="N1033:N1037"/>
    <mergeCell ref="O1033:O1037"/>
    <mergeCell ref="P1033:P1037"/>
    <mergeCell ref="Q1033:Q1037"/>
    <mergeCell ref="J1038:J1042"/>
    <mergeCell ref="L1038:L1042"/>
    <mergeCell ref="M1038:M1042"/>
    <mergeCell ref="N1038:N1042"/>
    <mergeCell ref="C1032:C1037"/>
    <mergeCell ref="F1033:F1052"/>
    <mergeCell ref="P1048:P1052"/>
    <mergeCell ref="Q1048:Q1052"/>
    <mergeCell ref="R1048:R1052"/>
    <mergeCell ref="A1053:A1073"/>
    <mergeCell ref="B1053:B1073"/>
    <mergeCell ref="C1053:C1058"/>
    <mergeCell ref="F1054:F1073"/>
    <mergeCell ref="G1054:G1073"/>
    <mergeCell ref="H1054:H1073"/>
    <mergeCell ref="I1054:I1073"/>
    <mergeCell ref="A1032:A1052"/>
    <mergeCell ref="B1032:B1052"/>
    <mergeCell ref="G1033:G1052"/>
    <mergeCell ref="H1033:H1052"/>
    <mergeCell ref="C1038:C1042"/>
    <mergeCell ref="E1038:E1042"/>
    <mergeCell ref="R1064:R1068"/>
    <mergeCell ref="C1069:C1073"/>
    <mergeCell ref="E1069:E1073"/>
    <mergeCell ref="J1069:J1073"/>
    <mergeCell ref="M1069:M1073"/>
    <mergeCell ref="N1069:N1073"/>
    <mergeCell ref="O1069:O1073"/>
    <mergeCell ref="P1069:P1073"/>
    <mergeCell ref="O1043:O1047"/>
    <mergeCell ref="P1043:P1047"/>
    <mergeCell ref="Q1043:Q1047"/>
    <mergeCell ref="R1043:R1047"/>
    <mergeCell ref="C1048:C1052"/>
    <mergeCell ref="E1048:E1052"/>
    <mergeCell ref="J1048:J1052"/>
    <mergeCell ref="M1048:M1052"/>
    <mergeCell ref="N1048:N1052"/>
    <mergeCell ref="O1048:O1052"/>
    <mergeCell ref="O1038:O1042"/>
    <mergeCell ref="O1080:O1084"/>
    <mergeCell ref="P1080:P1084"/>
    <mergeCell ref="Q1080:Q1084"/>
    <mergeCell ref="R1080:R1084"/>
    <mergeCell ref="C1085:C1089"/>
    <mergeCell ref="E1085:E1089"/>
    <mergeCell ref="J1085:J1089"/>
    <mergeCell ref="L1085:L1089"/>
    <mergeCell ref="M1085:M1089"/>
    <mergeCell ref="N1085:N1089"/>
    <mergeCell ref="M1054:M1058"/>
    <mergeCell ref="N1054:N1058"/>
    <mergeCell ref="C1059:C1063"/>
    <mergeCell ref="E1059:E1063"/>
    <mergeCell ref="J1059:J1063"/>
    <mergeCell ref="L1059:L1063"/>
    <mergeCell ref="M1059:M1063"/>
    <mergeCell ref="N1059:N1063"/>
    <mergeCell ref="M1096:M1100"/>
    <mergeCell ref="N1096:N1100"/>
    <mergeCell ref="O1096:O1100"/>
    <mergeCell ref="P1096:P1100"/>
    <mergeCell ref="Q1096:Q1100"/>
    <mergeCell ref="R1096:R1100"/>
    <mergeCell ref="P1090:P1094"/>
    <mergeCell ref="Q1090:Q1094"/>
    <mergeCell ref="R1090:R1094"/>
    <mergeCell ref="A1095:A1100"/>
    <mergeCell ref="Q1069:Q1073"/>
    <mergeCell ref="R1069:R1073"/>
    <mergeCell ref="R1059:R1063"/>
    <mergeCell ref="C1064:C1068"/>
    <mergeCell ref="E1064:E1068"/>
    <mergeCell ref="J1064:J1068"/>
    <mergeCell ref="L1064:L1068"/>
    <mergeCell ref="M1064:M1068"/>
    <mergeCell ref="N1064:N1068"/>
    <mergeCell ref="O1064:O1068"/>
    <mergeCell ref="P1064:P1068"/>
    <mergeCell ref="Q1064:Q1068"/>
    <mergeCell ref="O1085:O1089"/>
    <mergeCell ref="P1085:P1089"/>
    <mergeCell ref="Q1085:Q1089"/>
    <mergeCell ref="R1085:R1089"/>
    <mergeCell ref="C1090:C1094"/>
    <mergeCell ref="E1090:E1094"/>
    <mergeCell ref="J1090:J1094"/>
    <mergeCell ref="M1090:M1094"/>
    <mergeCell ref="N1090:N1094"/>
    <mergeCell ref="O1090:O1094"/>
    <mergeCell ref="B1095:B1100"/>
    <mergeCell ref="C1095:C1100"/>
    <mergeCell ref="F1096:F1100"/>
    <mergeCell ref="G1096:G1100"/>
    <mergeCell ref="H1096:H1100"/>
    <mergeCell ref="I1096:I1100"/>
    <mergeCell ref="A1074:A1094"/>
    <mergeCell ref="B1074:B1094"/>
    <mergeCell ref="G1075:G1094"/>
    <mergeCell ref="H1075:H1094"/>
    <mergeCell ref="C1080:C1084"/>
    <mergeCell ref="E1080:E1084"/>
    <mergeCell ref="M1118:M1122"/>
    <mergeCell ref="N1118:N1122"/>
    <mergeCell ref="O1118:O1122"/>
    <mergeCell ref="P1118:P1122"/>
    <mergeCell ref="Q1118:Q1122"/>
    <mergeCell ref="I1075:I1094"/>
    <mergeCell ref="M1075:M1079"/>
    <mergeCell ref="N1075:N1079"/>
    <mergeCell ref="O1075:O1079"/>
    <mergeCell ref="P1075:P1079"/>
    <mergeCell ref="Q1075:Q1079"/>
    <mergeCell ref="J1080:J1084"/>
    <mergeCell ref="L1080:L1084"/>
    <mergeCell ref="M1080:M1084"/>
    <mergeCell ref="N1080:N1084"/>
    <mergeCell ref="C1074:C1079"/>
    <mergeCell ref="F1075:F1094"/>
    <mergeCell ref="A1101:R1101"/>
    <mergeCell ref="A1102:A1122"/>
    <mergeCell ref="B1102:B1122"/>
    <mergeCell ref="L1108:L1112"/>
    <mergeCell ref="M1108:M1112"/>
    <mergeCell ref="N1108:N1112"/>
    <mergeCell ref="R1108:R1112"/>
    <mergeCell ref="C1113:C1117"/>
    <mergeCell ref="E1113:E1117"/>
    <mergeCell ref="G1113:G1117"/>
    <mergeCell ref="H1113:H1117"/>
    <mergeCell ref="J1113:J1117"/>
    <mergeCell ref="M1113:M1117"/>
    <mergeCell ref="C1108:C1112"/>
    <mergeCell ref="E1108:E1112"/>
    <mergeCell ref="G1108:G1112"/>
    <mergeCell ref="H1108:H1112"/>
    <mergeCell ref="J1108:J1112"/>
    <mergeCell ref="K1108:K1112"/>
    <mergeCell ref="F1103:F1122"/>
    <mergeCell ref="G1103:G1107"/>
    <mergeCell ref="H1103:H1107"/>
    <mergeCell ref="I1103:I1122"/>
    <mergeCell ref="M1103:M1107"/>
    <mergeCell ref="N1103:N1107"/>
    <mergeCell ref="F1125:F1129"/>
    <mergeCell ref="G1125:G1129"/>
    <mergeCell ref="H1125:H1129"/>
    <mergeCell ref="M1125:M1129"/>
    <mergeCell ref="N1125:N1129"/>
    <mergeCell ref="O1125:O1129"/>
    <mergeCell ref="R1118:R1122"/>
    <mergeCell ref="N1113:N1117"/>
    <mergeCell ref="O1113:O1117"/>
    <mergeCell ref="P1113:P1117"/>
    <mergeCell ref="Q1113:Q1117"/>
    <mergeCell ref="R1113:R1117"/>
    <mergeCell ref="C1118:C1122"/>
    <mergeCell ref="E1118:E1122"/>
    <mergeCell ref="G1118:G1122"/>
    <mergeCell ref="H1118:H1122"/>
    <mergeCell ref="J1118:J1122"/>
    <mergeCell ref="M1010:M1014"/>
    <mergeCell ref="R1137:R1141"/>
    <mergeCell ref="I1137:I1141"/>
    <mergeCell ref="M1137:M1141"/>
    <mergeCell ref="N1137:N1141"/>
    <mergeCell ref="O1137:O1141"/>
    <mergeCell ref="P1137:P1141"/>
    <mergeCell ref="Q1137:Q1141"/>
    <mergeCell ref="O1131:O1135"/>
    <mergeCell ref="P1131:P1135"/>
    <mergeCell ref="Q1131:Q1135"/>
    <mergeCell ref="R1131:R1135"/>
    <mergeCell ref="A1136:A1141"/>
    <mergeCell ref="B1136:B1141"/>
    <mergeCell ref="C1136:C1141"/>
    <mergeCell ref="F1137:F1141"/>
    <mergeCell ref="G1137:G1141"/>
    <mergeCell ref="H1137:H1141"/>
    <mergeCell ref="P1125:P1129"/>
    <mergeCell ref="Q1125:Q1129"/>
    <mergeCell ref="A1130:A1135"/>
    <mergeCell ref="B1130:B1135"/>
    <mergeCell ref="F1131:F1135"/>
    <mergeCell ref="G1131:G1135"/>
    <mergeCell ref="H1131:H1135"/>
    <mergeCell ref="I1131:I1135"/>
    <mergeCell ref="M1131:M1135"/>
    <mergeCell ref="N1131:N1135"/>
    <mergeCell ref="A1123:R1123"/>
    <mergeCell ref="A1124:A1129"/>
    <mergeCell ref="B1124:B1129"/>
    <mergeCell ref="C1124:C1129"/>
    <mergeCell ref="C49:C53"/>
    <mergeCell ref="H763:H767"/>
    <mergeCell ref="I813:I817"/>
    <mergeCell ref="I879:I883"/>
    <mergeCell ref="C874:C878"/>
    <mergeCell ref="I922:I926"/>
    <mergeCell ref="L902:L906"/>
    <mergeCell ref="C937:C941"/>
    <mergeCell ref="I958:I962"/>
    <mergeCell ref="I1125:I1129"/>
    <mergeCell ref="C1130:C1135"/>
    <mergeCell ref="M29:M33"/>
    <mergeCell ref="I130:I134"/>
    <mergeCell ref="I146:I150"/>
    <mergeCell ref="I259:I263"/>
    <mergeCell ref="I264:I268"/>
    <mergeCell ref="M297:M301"/>
    <mergeCell ref="I302:I306"/>
    <mergeCell ref="I332:I336"/>
    <mergeCell ref="I350:I354"/>
    <mergeCell ref="C410:C415"/>
    <mergeCell ref="C466:C471"/>
    <mergeCell ref="I467:I471"/>
    <mergeCell ref="C472:C477"/>
    <mergeCell ref="I479:I483"/>
    <mergeCell ref="I485:I489"/>
    <mergeCell ref="I491:I495"/>
    <mergeCell ref="F534:F548"/>
    <mergeCell ref="C1102:C1107"/>
    <mergeCell ref="G1010:G1014"/>
    <mergeCell ref="H1010:H1014"/>
    <mergeCell ref="J1010:J1014"/>
  </mergeCells>
  <pageMargins left="0.59055118110236227" right="0.59055118110236227" top="1.1417322834645669" bottom="0.59055118110236227" header="0.31496062992125984" footer="0.31496062992125984"/>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34FD4-D0FD-411F-BB8F-5C39ECD3F425}">
  <sheetPr>
    <pageSetUpPr fitToPage="1"/>
  </sheetPr>
  <dimension ref="A1:G79"/>
  <sheetViews>
    <sheetView topLeftCell="A47" workbookViewId="0">
      <selection activeCell="A25" sqref="A25:A31"/>
    </sheetView>
  </sheetViews>
  <sheetFormatPr defaultRowHeight="15" x14ac:dyDescent="0.25"/>
  <cols>
    <col min="1" max="1" width="7.42578125" customWidth="1"/>
    <col min="3" max="3" width="29.5703125" customWidth="1"/>
    <col min="4" max="4" width="6.5703125" customWidth="1"/>
    <col min="5" max="5" width="5.5703125" customWidth="1"/>
    <col min="6" max="6" width="18.28515625" customWidth="1"/>
    <col min="7" max="7" width="23.42578125" customWidth="1"/>
  </cols>
  <sheetData>
    <row r="1" spans="1:7" ht="64.5" customHeight="1" x14ac:dyDescent="0.25">
      <c r="A1" s="127" t="s">
        <v>4</v>
      </c>
      <c r="B1" s="589" t="s">
        <v>600</v>
      </c>
      <c r="C1" s="589"/>
      <c r="D1" s="127" t="s">
        <v>601</v>
      </c>
      <c r="E1" s="127" t="s">
        <v>11</v>
      </c>
      <c r="F1" s="589" t="s">
        <v>602</v>
      </c>
      <c r="G1" s="589"/>
    </row>
    <row r="2" spans="1:7" ht="27" customHeight="1" x14ac:dyDescent="0.25">
      <c r="A2" s="590" t="s">
        <v>603</v>
      </c>
      <c r="B2" s="590"/>
      <c r="C2" s="590"/>
      <c r="D2" s="590"/>
      <c r="E2" s="590"/>
      <c r="F2" s="590"/>
      <c r="G2" s="590"/>
    </row>
    <row r="3" spans="1:7" ht="36.75" customHeight="1" x14ac:dyDescent="0.25">
      <c r="A3" s="591" t="s">
        <v>604</v>
      </c>
      <c r="B3" s="591"/>
      <c r="C3" s="591"/>
      <c r="D3" s="591"/>
      <c r="E3" s="591"/>
      <c r="F3" s="591"/>
      <c r="G3" s="591"/>
    </row>
    <row r="4" spans="1:7" ht="29.25" customHeight="1" x14ac:dyDescent="0.25">
      <c r="A4" s="586" t="s">
        <v>605</v>
      </c>
      <c r="B4" s="587" t="s">
        <v>606</v>
      </c>
      <c r="C4" s="587"/>
      <c r="D4" s="588" t="s">
        <v>607</v>
      </c>
      <c r="E4" s="588" t="s">
        <v>608</v>
      </c>
      <c r="F4" s="128" t="s">
        <v>609</v>
      </c>
      <c r="G4" s="128" t="s">
        <v>610</v>
      </c>
    </row>
    <row r="5" spans="1:7" ht="21.75" customHeight="1" x14ac:dyDescent="0.25">
      <c r="A5" s="586"/>
      <c r="B5" s="587"/>
      <c r="C5" s="587"/>
      <c r="D5" s="588"/>
      <c r="E5" s="588"/>
      <c r="F5" s="129">
        <f>SUM(F6:F10)</f>
        <v>18600</v>
      </c>
      <c r="G5" s="129">
        <f>SUM(G6:G10)</f>
        <v>1800</v>
      </c>
    </row>
    <row r="6" spans="1:7" x14ac:dyDescent="0.25">
      <c r="A6" s="586"/>
      <c r="B6" s="585" t="s">
        <v>28</v>
      </c>
      <c r="C6" s="585"/>
      <c r="D6" s="588"/>
      <c r="E6" s="588"/>
      <c r="F6" s="130">
        <v>600</v>
      </c>
      <c r="G6" s="130">
        <v>80</v>
      </c>
    </row>
    <row r="7" spans="1:7" x14ac:dyDescent="0.25">
      <c r="A7" s="586"/>
      <c r="B7" s="585" t="s">
        <v>33</v>
      </c>
      <c r="C7" s="585"/>
      <c r="D7" s="588"/>
      <c r="E7" s="588"/>
      <c r="F7" s="130">
        <v>6000</v>
      </c>
      <c r="G7" s="130">
        <v>425</v>
      </c>
    </row>
    <row r="8" spans="1:7" ht="15" customHeight="1" x14ac:dyDescent="0.25">
      <c r="A8" s="586"/>
      <c r="B8" s="585" t="s">
        <v>34</v>
      </c>
      <c r="C8" s="585"/>
      <c r="D8" s="588"/>
      <c r="E8" s="588"/>
      <c r="F8" s="130">
        <v>2000</v>
      </c>
      <c r="G8" s="130">
        <v>245</v>
      </c>
    </row>
    <row r="9" spans="1:7" x14ac:dyDescent="0.25">
      <c r="A9" s="586"/>
      <c r="B9" s="585" t="s">
        <v>35</v>
      </c>
      <c r="C9" s="585"/>
      <c r="D9" s="588"/>
      <c r="E9" s="588"/>
      <c r="F9" s="130">
        <v>5400</v>
      </c>
      <c r="G9" s="130">
        <v>620</v>
      </c>
    </row>
    <row r="10" spans="1:7" x14ac:dyDescent="0.25">
      <c r="A10" s="586"/>
      <c r="B10" s="585" t="s">
        <v>36</v>
      </c>
      <c r="C10" s="585"/>
      <c r="D10" s="588"/>
      <c r="E10" s="588"/>
      <c r="F10" s="130">
        <v>4600</v>
      </c>
      <c r="G10" s="130">
        <v>430</v>
      </c>
    </row>
    <row r="11" spans="1:7" ht="26.25" customHeight="1" x14ac:dyDescent="0.25">
      <c r="A11" s="586" t="s">
        <v>611</v>
      </c>
      <c r="B11" s="587" t="s">
        <v>612</v>
      </c>
      <c r="C11" s="587"/>
      <c r="D11" s="588" t="s">
        <v>607</v>
      </c>
      <c r="E11" s="588" t="s">
        <v>608</v>
      </c>
      <c r="F11" s="593" t="s">
        <v>613</v>
      </c>
      <c r="G11" s="593"/>
    </row>
    <row r="12" spans="1:7" ht="42" customHeight="1" x14ac:dyDescent="0.25">
      <c r="A12" s="586"/>
      <c r="B12" s="587"/>
      <c r="C12" s="587"/>
      <c r="D12" s="588"/>
      <c r="E12" s="588"/>
      <c r="F12" s="594">
        <f>SUM(F13:G17)</f>
        <v>2050</v>
      </c>
      <c r="G12" s="594"/>
    </row>
    <row r="13" spans="1:7" ht="13.5" customHeight="1" x14ac:dyDescent="0.25">
      <c r="A13" s="586"/>
      <c r="B13" s="585" t="s">
        <v>28</v>
      </c>
      <c r="C13" s="585"/>
      <c r="D13" s="588"/>
      <c r="E13" s="588"/>
      <c r="F13" s="592">
        <v>60</v>
      </c>
      <c r="G13" s="592"/>
    </row>
    <row r="14" spans="1:7" ht="13.5" customHeight="1" x14ac:dyDescent="0.25">
      <c r="A14" s="586"/>
      <c r="B14" s="585" t="s">
        <v>33</v>
      </c>
      <c r="C14" s="585"/>
      <c r="D14" s="588"/>
      <c r="E14" s="588"/>
      <c r="F14" s="592">
        <v>720</v>
      </c>
      <c r="G14" s="592"/>
    </row>
    <row r="15" spans="1:7" ht="13.5" customHeight="1" x14ac:dyDescent="0.25">
      <c r="A15" s="586"/>
      <c r="B15" s="585" t="s">
        <v>34</v>
      </c>
      <c r="C15" s="585"/>
      <c r="D15" s="588"/>
      <c r="E15" s="588"/>
      <c r="F15" s="592">
        <v>250</v>
      </c>
      <c r="G15" s="592"/>
    </row>
    <row r="16" spans="1:7" ht="13.5" customHeight="1" x14ac:dyDescent="0.25">
      <c r="A16" s="586"/>
      <c r="B16" s="585" t="s">
        <v>35</v>
      </c>
      <c r="C16" s="585"/>
      <c r="D16" s="588"/>
      <c r="E16" s="588"/>
      <c r="F16" s="592">
        <v>620</v>
      </c>
      <c r="G16" s="592"/>
    </row>
    <row r="17" spans="1:7" ht="13.5" customHeight="1" x14ac:dyDescent="0.25">
      <c r="A17" s="586"/>
      <c r="B17" s="585" t="s">
        <v>36</v>
      </c>
      <c r="C17" s="585"/>
      <c r="D17" s="588"/>
      <c r="E17" s="588"/>
      <c r="F17" s="592">
        <v>400</v>
      </c>
      <c r="G17" s="592"/>
    </row>
    <row r="18" spans="1:7" ht="15" customHeight="1" x14ac:dyDescent="0.25">
      <c r="A18" s="586" t="s">
        <v>614</v>
      </c>
      <c r="B18" s="587" t="s">
        <v>615</v>
      </c>
      <c r="C18" s="587"/>
      <c r="D18" s="588" t="s">
        <v>607</v>
      </c>
      <c r="E18" s="588" t="s">
        <v>608</v>
      </c>
      <c r="F18" s="593" t="s">
        <v>613</v>
      </c>
      <c r="G18" s="593"/>
    </row>
    <row r="19" spans="1:7" ht="42.75" customHeight="1" x14ac:dyDescent="0.25">
      <c r="A19" s="586"/>
      <c r="B19" s="587"/>
      <c r="C19" s="587"/>
      <c r="D19" s="588"/>
      <c r="E19" s="588"/>
      <c r="F19" s="594">
        <f>SUM(F20:G24)</f>
        <v>250</v>
      </c>
      <c r="G19" s="594"/>
    </row>
    <row r="20" spans="1:7" x14ac:dyDescent="0.25">
      <c r="A20" s="586"/>
      <c r="B20" s="585" t="s">
        <v>28</v>
      </c>
      <c r="C20" s="585"/>
      <c r="D20" s="588"/>
      <c r="E20" s="588"/>
      <c r="F20" s="592">
        <v>20</v>
      </c>
      <c r="G20" s="592"/>
    </row>
    <row r="21" spans="1:7" x14ac:dyDescent="0.25">
      <c r="A21" s="586"/>
      <c r="B21" s="585" t="s">
        <v>33</v>
      </c>
      <c r="C21" s="585"/>
      <c r="D21" s="588"/>
      <c r="E21" s="588"/>
      <c r="F21" s="592">
        <v>125</v>
      </c>
      <c r="G21" s="592"/>
    </row>
    <row r="22" spans="1:7" x14ac:dyDescent="0.25">
      <c r="A22" s="586"/>
      <c r="B22" s="585" t="s">
        <v>34</v>
      </c>
      <c r="C22" s="585"/>
      <c r="D22" s="588"/>
      <c r="E22" s="588"/>
      <c r="F22" s="592">
        <v>40</v>
      </c>
      <c r="G22" s="592"/>
    </row>
    <row r="23" spans="1:7" x14ac:dyDescent="0.25">
      <c r="A23" s="586"/>
      <c r="B23" s="585" t="s">
        <v>35</v>
      </c>
      <c r="C23" s="585"/>
      <c r="D23" s="588"/>
      <c r="E23" s="588"/>
      <c r="F23" s="592">
        <v>50</v>
      </c>
      <c r="G23" s="592"/>
    </row>
    <row r="24" spans="1:7" x14ac:dyDescent="0.25">
      <c r="A24" s="586"/>
      <c r="B24" s="585" t="s">
        <v>36</v>
      </c>
      <c r="C24" s="585"/>
      <c r="D24" s="588"/>
      <c r="E24" s="588"/>
      <c r="F24" s="592">
        <v>15</v>
      </c>
      <c r="G24" s="592"/>
    </row>
    <row r="25" spans="1:7" ht="15" customHeight="1" x14ac:dyDescent="0.25">
      <c r="A25" s="586" t="s">
        <v>616</v>
      </c>
      <c r="B25" s="587" t="s">
        <v>617</v>
      </c>
      <c r="C25" s="587"/>
      <c r="D25" s="588" t="s">
        <v>607</v>
      </c>
      <c r="E25" s="588" t="s">
        <v>608</v>
      </c>
      <c r="F25" s="593" t="s">
        <v>613</v>
      </c>
      <c r="G25" s="593"/>
    </row>
    <row r="26" spans="1:7" ht="84.75" customHeight="1" x14ac:dyDescent="0.25">
      <c r="A26" s="586"/>
      <c r="B26" s="587"/>
      <c r="C26" s="587"/>
      <c r="D26" s="588"/>
      <c r="E26" s="588"/>
      <c r="F26" s="595">
        <f>SUM(F27:G31)</f>
        <v>5600</v>
      </c>
      <c r="G26" s="595"/>
    </row>
    <row r="27" spans="1:7" x14ac:dyDescent="0.25">
      <c r="A27" s="586"/>
      <c r="B27" s="585" t="s">
        <v>618</v>
      </c>
      <c r="C27" s="585"/>
      <c r="D27" s="588"/>
      <c r="E27" s="588"/>
      <c r="F27" s="592">
        <v>3475</v>
      </c>
      <c r="G27" s="592"/>
    </row>
    <row r="28" spans="1:7" x14ac:dyDescent="0.25">
      <c r="A28" s="586"/>
      <c r="B28" s="585" t="s">
        <v>619</v>
      </c>
      <c r="C28" s="585"/>
      <c r="D28" s="588"/>
      <c r="E28" s="588"/>
      <c r="F28" s="592">
        <v>850</v>
      </c>
      <c r="G28" s="592"/>
    </row>
    <row r="29" spans="1:7" x14ac:dyDescent="0.25">
      <c r="A29" s="586"/>
      <c r="B29" s="585" t="s">
        <v>620</v>
      </c>
      <c r="C29" s="585"/>
      <c r="D29" s="588"/>
      <c r="E29" s="588"/>
      <c r="F29" s="592">
        <v>0</v>
      </c>
      <c r="G29" s="592"/>
    </row>
    <row r="30" spans="1:7" x14ac:dyDescent="0.25">
      <c r="A30" s="586"/>
      <c r="B30" s="585" t="s">
        <v>621</v>
      </c>
      <c r="C30" s="585"/>
      <c r="D30" s="588"/>
      <c r="E30" s="588"/>
      <c r="F30" s="592">
        <v>1275</v>
      </c>
      <c r="G30" s="592"/>
    </row>
    <row r="31" spans="1:7" x14ac:dyDescent="0.25">
      <c r="A31" s="586"/>
      <c r="B31" s="585" t="s">
        <v>36</v>
      </c>
      <c r="C31" s="585"/>
      <c r="D31" s="588"/>
      <c r="E31" s="588"/>
      <c r="F31" s="597">
        <v>0</v>
      </c>
      <c r="G31" s="597"/>
    </row>
    <row r="32" spans="1:7" ht="27.6" customHeight="1" x14ac:dyDescent="0.25">
      <c r="A32" s="586" t="s">
        <v>622</v>
      </c>
      <c r="B32" s="587" t="s">
        <v>623</v>
      </c>
      <c r="C32" s="587"/>
      <c r="D32" s="588" t="s">
        <v>624</v>
      </c>
      <c r="E32" s="588" t="s">
        <v>608</v>
      </c>
      <c r="F32" s="593" t="s">
        <v>613</v>
      </c>
      <c r="G32" s="593"/>
    </row>
    <row r="33" spans="1:7" ht="55.5" customHeight="1" x14ac:dyDescent="0.25">
      <c r="A33" s="586"/>
      <c r="B33" s="587"/>
      <c r="C33" s="587"/>
      <c r="D33" s="588"/>
      <c r="E33" s="588"/>
      <c r="F33" s="594">
        <f>SUM(F34:G38)</f>
        <v>270</v>
      </c>
      <c r="G33" s="594"/>
    </row>
    <row r="34" spans="1:7" x14ac:dyDescent="0.25">
      <c r="A34" s="586"/>
      <c r="B34" s="585" t="s">
        <v>28</v>
      </c>
      <c r="C34" s="585"/>
      <c r="D34" s="588"/>
      <c r="E34" s="588"/>
      <c r="F34" s="592">
        <v>15</v>
      </c>
      <c r="G34" s="592"/>
    </row>
    <row r="35" spans="1:7" x14ac:dyDescent="0.25">
      <c r="A35" s="586"/>
      <c r="B35" s="585" t="s">
        <v>33</v>
      </c>
      <c r="C35" s="585"/>
      <c r="D35" s="588"/>
      <c r="E35" s="588"/>
      <c r="F35" s="596">
        <v>100</v>
      </c>
      <c r="G35" s="596"/>
    </row>
    <row r="36" spans="1:7" x14ac:dyDescent="0.25">
      <c r="A36" s="586"/>
      <c r="B36" s="585" t="s">
        <v>34</v>
      </c>
      <c r="C36" s="585"/>
      <c r="D36" s="588"/>
      <c r="E36" s="588"/>
      <c r="F36" s="596">
        <v>35</v>
      </c>
      <c r="G36" s="596"/>
    </row>
    <row r="37" spans="1:7" x14ac:dyDescent="0.25">
      <c r="A37" s="586"/>
      <c r="B37" s="585" t="s">
        <v>35</v>
      </c>
      <c r="C37" s="585"/>
      <c r="D37" s="588"/>
      <c r="E37" s="588"/>
      <c r="F37" s="592">
        <v>110</v>
      </c>
      <c r="G37" s="592"/>
    </row>
    <row r="38" spans="1:7" x14ac:dyDescent="0.25">
      <c r="A38" s="586"/>
      <c r="B38" s="585" t="s">
        <v>36</v>
      </c>
      <c r="C38" s="585"/>
      <c r="D38" s="588"/>
      <c r="E38" s="588"/>
      <c r="F38" s="592">
        <v>10</v>
      </c>
      <c r="G38" s="592"/>
    </row>
    <row r="39" spans="1:7" ht="19.5" customHeight="1" x14ac:dyDescent="0.25">
      <c r="A39" s="586" t="s">
        <v>625</v>
      </c>
      <c r="B39" s="587" t="s">
        <v>626</v>
      </c>
      <c r="C39" s="587"/>
      <c r="D39" s="588" t="s">
        <v>627</v>
      </c>
      <c r="E39" s="588" t="s">
        <v>608</v>
      </c>
      <c r="F39" s="593" t="s">
        <v>628</v>
      </c>
      <c r="G39" s="593"/>
    </row>
    <row r="40" spans="1:7" x14ac:dyDescent="0.25">
      <c r="A40" s="586"/>
      <c r="B40" s="587"/>
      <c r="C40" s="587"/>
      <c r="D40" s="598"/>
      <c r="E40" s="588"/>
      <c r="F40" s="595">
        <f>SUM(F41:G45)</f>
        <v>10</v>
      </c>
      <c r="G40" s="595"/>
    </row>
    <row r="41" spans="1:7" ht="15.75" customHeight="1" x14ac:dyDescent="0.25">
      <c r="A41" s="586"/>
      <c r="B41" s="585" t="s">
        <v>28</v>
      </c>
      <c r="C41" s="585"/>
      <c r="D41" s="598"/>
      <c r="E41" s="588"/>
      <c r="F41" s="596">
        <v>2</v>
      </c>
      <c r="G41" s="596"/>
    </row>
    <row r="42" spans="1:7" ht="15.75" customHeight="1" x14ac:dyDescent="0.25">
      <c r="A42" s="586"/>
      <c r="B42" s="585" t="s">
        <v>33</v>
      </c>
      <c r="C42" s="585"/>
      <c r="D42" s="598"/>
      <c r="E42" s="588"/>
      <c r="F42" s="596">
        <v>2</v>
      </c>
      <c r="G42" s="596"/>
    </row>
    <row r="43" spans="1:7" ht="15.75" customHeight="1" x14ac:dyDescent="0.25">
      <c r="A43" s="586"/>
      <c r="B43" s="585" t="s">
        <v>34</v>
      </c>
      <c r="C43" s="585"/>
      <c r="D43" s="598"/>
      <c r="E43" s="588"/>
      <c r="F43" s="596">
        <v>2</v>
      </c>
      <c r="G43" s="596"/>
    </row>
    <row r="44" spans="1:7" ht="15.75" customHeight="1" x14ac:dyDescent="0.25">
      <c r="A44" s="586"/>
      <c r="B44" s="585" t="s">
        <v>35</v>
      </c>
      <c r="C44" s="585"/>
      <c r="D44" s="598"/>
      <c r="E44" s="588"/>
      <c r="F44" s="596">
        <v>2</v>
      </c>
      <c r="G44" s="596"/>
    </row>
    <row r="45" spans="1:7" ht="15.75" customHeight="1" x14ac:dyDescent="0.25">
      <c r="A45" s="586"/>
      <c r="B45" s="585" t="s">
        <v>36</v>
      </c>
      <c r="C45" s="585"/>
      <c r="D45" s="598"/>
      <c r="E45" s="588"/>
      <c r="F45" s="596">
        <v>2</v>
      </c>
      <c r="G45" s="596"/>
    </row>
    <row r="46" spans="1:7" ht="15" customHeight="1" x14ac:dyDescent="0.25">
      <c r="A46" s="586" t="s">
        <v>629</v>
      </c>
      <c r="B46" s="587" t="s">
        <v>630</v>
      </c>
      <c r="C46" s="587"/>
      <c r="D46" s="588" t="s">
        <v>631</v>
      </c>
      <c r="E46" s="588" t="s">
        <v>632</v>
      </c>
      <c r="F46" s="593" t="s">
        <v>628</v>
      </c>
      <c r="G46" s="593"/>
    </row>
    <row r="47" spans="1:7" ht="26.25" customHeight="1" x14ac:dyDescent="0.25">
      <c r="A47" s="586"/>
      <c r="B47" s="587"/>
      <c r="C47" s="587"/>
      <c r="D47" s="588"/>
      <c r="E47" s="588"/>
      <c r="F47" s="595">
        <f>SUM(F48:G52)</f>
        <v>25</v>
      </c>
      <c r="G47" s="595"/>
    </row>
    <row r="48" spans="1:7" x14ac:dyDescent="0.25">
      <c r="A48" s="586"/>
      <c r="B48" s="585" t="s">
        <v>28</v>
      </c>
      <c r="C48" s="585"/>
      <c r="D48" s="588"/>
      <c r="E48" s="588"/>
      <c r="F48" s="596">
        <v>9</v>
      </c>
      <c r="G48" s="596"/>
    </row>
    <row r="49" spans="1:7" x14ac:dyDescent="0.25">
      <c r="A49" s="586"/>
      <c r="B49" s="585" t="s">
        <v>33</v>
      </c>
      <c r="C49" s="585"/>
      <c r="D49" s="588"/>
      <c r="E49" s="588"/>
      <c r="F49" s="596">
        <v>4</v>
      </c>
      <c r="G49" s="596"/>
    </row>
    <row r="50" spans="1:7" x14ac:dyDescent="0.25">
      <c r="A50" s="586"/>
      <c r="B50" s="585" t="s">
        <v>34</v>
      </c>
      <c r="C50" s="585"/>
      <c r="D50" s="588"/>
      <c r="E50" s="588"/>
      <c r="F50" s="596">
        <v>4</v>
      </c>
      <c r="G50" s="596"/>
    </row>
    <row r="51" spans="1:7" x14ac:dyDescent="0.25">
      <c r="A51" s="586"/>
      <c r="B51" s="585" t="s">
        <v>35</v>
      </c>
      <c r="C51" s="585"/>
      <c r="D51" s="588"/>
      <c r="E51" s="588"/>
      <c r="F51" s="596">
        <v>4</v>
      </c>
      <c r="G51" s="596"/>
    </row>
    <row r="52" spans="1:7" x14ac:dyDescent="0.25">
      <c r="A52" s="586"/>
      <c r="B52" s="585" t="s">
        <v>36</v>
      </c>
      <c r="C52" s="585"/>
      <c r="D52" s="588"/>
      <c r="E52" s="588"/>
      <c r="F52" s="596">
        <v>4</v>
      </c>
      <c r="G52" s="596"/>
    </row>
    <row r="53" spans="1:7" ht="16.5" customHeight="1" x14ac:dyDescent="0.25">
      <c r="A53" s="599" t="s">
        <v>633</v>
      </c>
      <c r="B53" s="599"/>
      <c r="C53" s="599"/>
      <c r="D53" s="599"/>
      <c r="E53" s="599"/>
      <c r="F53" s="599"/>
      <c r="G53" s="599"/>
    </row>
    <row r="54" spans="1:7" ht="32.25" customHeight="1" x14ac:dyDescent="0.25">
      <c r="A54" s="586" t="s">
        <v>634</v>
      </c>
      <c r="B54" s="587" t="s">
        <v>633</v>
      </c>
      <c r="C54" s="587"/>
      <c r="D54" s="588" t="s">
        <v>607</v>
      </c>
      <c r="E54" s="588" t="s">
        <v>635</v>
      </c>
      <c r="F54" s="593" t="s">
        <v>613</v>
      </c>
      <c r="G54" s="593"/>
    </row>
    <row r="55" spans="1:7" ht="18.75" customHeight="1" x14ac:dyDescent="0.25">
      <c r="A55" s="586"/>
      <c r="B55" s="587"/>
      <c r="C55" s="587"/>
      <c r="D55" s="588"/>
      <c r="E55" s="588"/>
      <c r="F55" s="595">
        <f>SUM(F56:G60)</f>
        <v>40</v>
      </c>
      <c r="G55" s="595"/>
    </row>
    <row r="56" spans="1:7" x14ac:dyDescent="0.25">
      <c r="A56" s="586"/>
      <c r="B56" s="585" t="s">
        <v>28</v>
      </c>
      <c r="C56" s="585"/>
      <c r="D56" s="588"/>
      <c r="E56" s="588"/>
      <c r="F56" s="592">
        <v>8</v>
      </c>
      <c r="G56" s="592"/>
    </row>
    <row r="57" spans="1:7" x14ac:dyDescent="0.25">
      <c r="A57" s="586"/>
      <c r="B57" s="585" t="s">
        <v>33</v>
      </c>
      <c r="C57" s="585"/>
      <c r="D57" s="588"/>
      <c r="E57" s="588"/>
      <c r="F57" s="592">
        <v>8</v>
      </c>
      <c r="G57" s="592"/>
    </row>
    <row r="58" spans="1:7" x14ac:dyDescent="0.25">
      <c r="A58" s="586"/>
      <c r="B58" s="585" t="s">
        <v>34</v>
      </c>
      <c r="C58" s="585"/>
      <c r="D58" s="588"/>
      <c r="E58" s="588"/>
      <c r="F58" s="592">
        <v>8</v>
      </c>
      <c r="G58" s="592"/>
    </row>
    <row r="59" spans="1:7" x14ac:dyDescent="0.25">
      <c r="A59" s="586"/>
      <c r="B59" s="585" t="s">
        <v>35</v>
      </c>
      <c r="C59" s="585"/>
      <c r="D59" s="588"/>
      <c r="E59" s="588"/>
      <c r="F59" s="592">
        <v>8</v>
      </c>
      <c r="G59" s="592"/>
    </row>
    <row r="60" spans="1:7" x14ac:dyDescent="0.25">
      <c r="A60" s="586"/>
      <c r="B60" s="585" t="s">
        <v>36</v>
      </c>
      <c r="C60" s="585"/>
      <c r="D60" s="588"/>
      <c r="E60" s="588"/>
      <c r="F60" s="592">
        <v>8</v>
      </c>
      <c r="G60" s="592"/>
    </row>
    <row r="61" spans="1:7" ht="30" customHeight="1" x14ac:dyDescent="0.25">
      <c r="A61" s="591" t="s">
        <v>636</v>
      </c>
      <c r="B61" s="591"/>
      <c r="C61" s="591"/>
      <c r="D61" s="591"/>
      <c r="E61" s="591"/>
      <c r="F61" s="591"/>
      <c r="G61" s="591"/>
    </row>
    <row r="62" spans="1:7" ht="20.25" customHeight="1" x14ac:dyDescent="0.25">
      <c r="A62" s="586" t="s">
        <v>637</v>
      </c>
      <c r="B62" s="587" t="s">
        <v>638</v>
      </c>
      <c r="C62" s="587"/>
      <c r="D62" s="588" t="s">
        <v>631</v>
      </c>
      <c r="E62" s="588" t="s">
        <v>632</v>
      </c>
      <c r="F62" s="131" t="s">
        <v>628</v>
      </c>
      <c r="G62" s="131" t="s">
        <v>613</v>
      </c>
    </row>
    <row r="63" spans="1:7" x14ac:dyDescent="0.25">
      <c r="A63" s="586"/>
      <c r="B63" s="587"/>
      <c r="C63" s="587"/>
      <c r="D63" s="588"/>
      <c r="E63" s="588"/>
      <c r="F63" s="132">
        <f>SUM(F64:F68)</f>
        <v>19</v>
      </c>
      <c r="G63" s="132">
        <f>SUM(G64:G68)</f>
        <v>19</v>
      </c>
    </row>
    <row r="64" spans="1:7" x14ac:dyDescent="0.25">
      <c r="A64" s="586"/>
      <c r="B64" s="585" t="s">
        <v>28</v>
      </c>
      <c r="C64" s="585"/>
      <c r="D64" s="588"/>
      <c r="E64" s="588"/>
      <c r="F64" s="133">
        <v>1</v>
      </c>
      <c r="G64" s="133">
        <v>1</v>
      </c>
    </row>
    <row r="65" spans="1:7" x14ac:dyDescent="0.25">
      <c r="A65" s="586"/>
      <c r="B65" s="585" t="s">
        <v>33</v>
      </c>
      <c r="C65" s="585"/>
      <c r="D65" s="588"/>
      <c r="E65" s="588"/>
      <c r="F65" s="133">
        <v>15</v>
      </c>
      <c r="G65" s="133">
        <v>15</v>
      </c>
    </row>
    <row r="66" spans="1:7" x14ac:dyDescent="0.25">
      <c r="A66" s="586"/>
      <c r="B66" s="585" t="s">
        <v>34</v>
      </c>
      <c r="C66" s="585"/>
      <c r="D66" s="588"/>
      <c r="E66" s="588"/>
      <c r="F66" s="133">
        <v>1</v>
      </c>
      <c r="G66" s="133">
        <v>1</v>
      </c>
    </row>
    <row r="67" spans="1:7" x14ac:dyDescent="0.25">
      <c r="A67" s="586"/>
      <c r="B67" s="585" t="s">
        <v>35</v>
      </c>
      <c r="C67" s="585"/>
      <c r="D67" s="588"/>
      <c r="E67" s="588"/>
      <c r="F67" s="133">
        <v>1</v>
      </c>
      <c r="G67" s="133">
        <v>1</v>
      </c>
    </row>
    <row r="68" spans="1:7" x14ac:dyDescent="0.25">
      <c r="A68" s="586"/>
      <c r="B68" s="585" t="s">
        <v>36</v>
      </c>
      <c r="C68" s="585"/>
      <c r="D68" s="588"/>
      <c r="E68" s="588"/>
      <c r="F68" s="133">
        <v>1</v>
      </c>
      <c r="G68" s="133">
        <v>1</v>
      </c>
    </row>
    <row r="69" spans="1:7" x14ac:dyDescent="0.25">
      <c r="A69" s="134"/>
      <c r="B69" s="135"/>
      <c r="C69" s="135"/>
      <c r="D69" s="136"/>
      <c r="E69" s="136"/>
      <c r="F69" s="137"/>
      <c r="G69" s="137"/>
    </row>
    <row r="71" spans="1:7" ht="15.75" x14ac:dyDescent="0.25">
      <c r="A71" s="138"/>
      <c r="B71" s="138" t="s">
        <v>639</v>
      </c>
      <c r="C71" s="138"/>
      <c r="D71" s="138"/>
      <c r="E71" s="138"/>
      <c r="F71" s="138" t="s">
        <v>640</v>
      </c>
      <c r="G71" s="138"/>
    </row>
    <row r="77" spans="1:7" ht="29.25" customHeight="1" x14ac:dyDescent="0.25"/>
    <row r="79" spans="1:7" ht="61.5" customHeight="1" x14ac:dyDescent="0.25"/>
  </sheetData>
  <mergeCells count="136">
    <mergeCell ref="B67:C67"/>
    <mergeCell ref="B68:C68"/>
    <mergeCell ref="B60:C60"/>
    <mergeCell ref="F60:G60"/>
    <mergeCell ref="A61:G61"/>
    <mergeCell ref="A62:A68"/>
    <mergeCell ref="B62:C63"/>
    <mergeCell ref="D62:D68"/>
    <mergeCell ref="E62:E68"/>
    <mergeCell ref="B64:C64"/>
    <mergeCell ref="B65:C65"/>
    <mergeCell ref="B66:C66"/>
    <mergeCell ref="F56:G56"/>
    <mergeCell ref="B57:C57"/>
    <mergeCell ref="F57:G57"/>
    <mergeCell ref="B58:C58"/>
    <mergeCell ref="F58:G58"/>
    <mergeCell ref="B59:C59"/>
    <mergeCell ref="F59:G59"/>
    <mergeCell ref="B52:C52"/>
    <mergeCell ref="F52:G52"/>
    <mergeCell ref="A53:G53"/>
    <mergeCell ref="A54:A60"/>
    <mergeCell ref="B54:C55"/>
    <mergeCell ref="D54:D60"/>
    <mergeCell ref="E54:E60"/>
    <mergeCell ref="F54:G54"/>
    <mergeCell ref="F55:G55"/>
    <mergeCell ref="B56:C56"/>
    <mergeCell ref="B49:C49"/>
    <mergeCell ref="F49:G49"/>
    <mergeCell ref="B50:C50"/>
    <mergeCell ref="F50:G50"/>
    <mergeCell ref="B51:C51"/>
    <mergeCell ref="F51:G51"/>
    <mergeCell ref="B45:C45"/>
    <mergeCell ref="F45:G45"/>
    <mergeCell ref="A46:A52"/>
    <mergeCell ref="B46:C47"/>
    <mergeCell ref="D46:D52"/>
    <mergeCell ref="E46:E52"/>
    <mergeCell ref="F46:G46"/>
    <mergeCell ref="F47:G47"/>
    <mergeCell ref="B48:C48"/>
    <mergeCell ref="F48:G48"/>
    <mergeCell ref="B42:C42"/>
    <mergeCell ref="F42:G42"/>
    <mergeCell ref="B43:C43"/>
    <mergeCell ref="F43:G43"/>
    <mergeCell ref="B44:C44"/>
    <mergeCell ref="F44:G44"/>
    <mergeCell ref="B38:C38"/>
    <mergeCell ref="F38:G38"/>
    <mergeCell ref="A39:A45"/>
    <mergeCell ref="B39:C40"/>
    <mergeCell ref="D39:D45"/>
    <mergeCell ref="E39:E45"/>
    <mergeCell ref="F39:G39"/>
    <mergeCell ref="F40:G40"/>
    <mergeCell ref="B41:C41"/>
    <mergeCell ref="F41:G41"/>
    <mergeCell ref="B35:C35"/>
    <mergeCell ref="F35:G35"/>
    <mergeCell ref="B36:C36"/>
    <mergeCell ref="F36:G36"/>
    <mergeCell ref="B37:C37"/>
    <mergeCell ref="F37:G37"/>
    <mergeCell ref="B31:C31"/>
    <mergeCell ref="F31:G31"/>
    <mergeCell ref="A32:A38"/>
    <mergeCell ref="B32:C33"/>
    <mergeCell ref="D32:D38"/>
    <mergeCell ref="E32:E38"/>
    <mergeCell ref="F32:G32"/>
    <mergeCell ref="F33:G33"/>
    <mergeCell ref="B34:C34"/>
    <mergeCell ref="F34:G34"/>
    <mergeCell ref="B28:C28"/>
    <mergeCell ref="F28:G28"/>
    <mergeCell ref="B29:C29"/>
    <mergeCell ref="F29:G29"/>
    <mergeCell ref="B30:C30"/>
    <mergeCell ref="F30:G30"/>
    <mergeCell ref="B24:C24"/>
    <mergeCell ref="F24:G24"/>
    <mergeCell ref="A25:A31"/>
    <mergeCell ref="B25:C26"/>
    <mergeCell ref="D25:D31"/>
    <mergeCell ref="E25:E31"/>
    <mergeCell ref="F25:G25"/>
    <mergeCell ref="F26:G26"/>
    <mergeCell ref="B27:C27"/>
    <mergeCell ref="F27:G27"/>
    <mergeCell ref="A18:A24"/>
    <mergeCell ref="F20:G20"/>
    <mergeCell ref="B21:C21"/>
    <mergeCell ref="F21:G21"/>
    <mergeCell ref="B22:C22"/>
    <mergeCell ref="F22:G22"/>
    <mergeCell ref="B23:C23"/>
    <mergeCell ref="F23:G23"/>
    <mergeCell ref="B18:C19"/>
    <mergeCell ref="D18:D24"/>
    <mergeCell ref="E18:E24"/>
    <mergeCell ref="F18:G18"/>
    <mergeCell ref="F19:G19"/>
    <mergeCell ref="B20:C20"/>
    <mergeCell ref="E11:E17"/>
    <mergeCell ref="F11:G11"/>
    <mergeCell ref="F12:G12"/>
    <mergeCell ref="B13:C13"/>
    <mergeCell ref="F13:G13"/>
    <mergeCell ref="B14:C14"/>
    <mergeCell ref="F14:G14"/>
    <mergeCell ref="B15:C15"/>
    <mergeCell ref="F15:G15"/>
    <mergeCell ref="B16:C16"/>
    <mergeCell ref="B8:C8"/>
    <mergeCell ref="B9:C9"/>
    <mergeCell ref="B10:C10"/>
    <mergeCell ref="A11:A17"/>
    <mergeCell ref="B11:C12"/>
    <mergeCell ref="D11:D17"/>
    <mergeCell ref="B1:C1"/>
    <mergeCell ref="F1:G1"/>
    <mergeCell ref="A2:G2"/>
    <mergeCell ref="A3:G3"/>
    <mergeCell ref="A4:A10"/>
    <mergeCell ref="B4:C5"/>
    <mergeCell ref="D4:D10"/>
    <mergeCell ref="E4:E10"/>
    <mergeCell ref="B6:C6"/>
    <mergeCell ref="B7:C7"/>
    <mergeCell ref="F16:G16"/>
    <mergeCell ref="B17:C17"/>
    <mergeCell ref="F17:G17"/>
  </mergeCells>
  <pageMargins left="1.1023622047244095" right="0.59055118110236227" top="0.74803149606299213" bottom="0.74803149606299213" header="0.31496062992125984" footer="0.31496062992125984"/>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AK</vt:lpstr>
      <vt:lpstr>SK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Gunita Skupele</dc:creator>
  <cp:lastModifiedBy>Ance Litvina</cp:lastModifiedBy>
  <cp:lastPrinted>2024-02-21T12:36:15Z</cp:lastPrinted>
  <dcterms:created xsi:type="dcterms:W3CDTF">2024-01-31T14:17:44Z</dcterms:created>
  <dcterms:modified xsi:type="dcterms:W3CDTF">2024-02-21T13:00:50Z</dcterms:modified>
</cp:coreProperties>
</file>