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torage\user_profiles\dace.udre\My Documents\Plani\2022\"/>
    </mc:Choice>
  </mc:AlternateContent>
  <xr:revisionPtr revIDLastSave="0" documentId="8_{92E31C6E-EC60-45A1-A08B-74540B0B4C88}" xr6:coauthVersionLast="47" xr6:coauthVersionMax="47" xr10:uidLastSave="{00000000-0000-0000-0000-000000000000}"/>
  <bookViews>
    <workbookView xWindow="-120" yWindow="-120" windowWidth="29040" windowHeight="17640" xr2:uid="{00000000-000D-0000-FFFF-FFFF00000000}"/>
  </bookViews>
  <sheets>
    <sheet name="AK" sheetId="7" r:id="rId1"/>
    <sheet name="AA_ML" sheetId="9" r:id="rId2"/>
    <sheet name="SK" sheetId="10" r:id="rId3"/>
  </sheets>
  <definedNames>
    <definedName name="_xlnm._FilterDatabase" localSheetId="0" hidden="1">AK!$D$6:$E$1196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70" i="7" l="1"/>
  <c r="L871" i="7"/>
  <c r="L872" i="7"/>
  <c r="L873" i="7"/>
  <c r="L869" i="7"/>
  <c r="K868" i="7"/>
  <c r="K869" i="7"/>
  <c r="I64" i="10"/>
  <c r="F64" i="10"/>
  <c r="F56" i="10"/>
  <c r="F48" i="10"/>
  <c r="F41" i="10"/>
  <c r="F34" i="10"/>
  <c r="F27" i="10"/>
  <c r="F20" i="10"/>
  <c r="F13" i="10"/>
  <c r="H6" i="10"/>
  <c r="F6" i="10"/>
  <c r="F146" i="9"/>
  <c r="F138" i="9"/>
  <c r="F131" i="9"/>
  <c r="F124" i="9"/>
  <c r="F117" i="9"/>
  <c r="F109" i="9"/>
  <c r="F102" i="9"/>
  <c r="I94" i="9"/>
  <c r="F94" i="9"/>
  <c r="F87" i="9"/>
  <c r="I80" i="9"/>
  <c r="F80" i="9"/>
  <c r="F72" i="9"/>
  <c r="F65" i="9"/>
  <c r="F63" i="9"/>
  <c r="F62" i="9"/>
  <c r="F61" i="9"/>
  <c r="F60" i="9"/>
  <c r="F59" i="9"/>
  <c r="K58" i="9"/>
  <c r="J58" i="9"/>
  <c r="H58" i="9"/>
  <c r="F58" i="9" s="1"/>
  <c r="G58" i="9"/>
  <c r="I52" i="9"/>
  <c r="F52" i="9"/>
  <c r="I47" i="9"/>
  <c r="F47" i="9"/>
  <c r="I42" i="9"/>
  <c r="F42" i="9"/>
  <c r="I37" i="9"/>
  <c r="F37" i="9"/>
  <c r="I32" i="9"/>
  <c r="F32" i="9"/>
  <c r="I31" i="9"/>
  <c r="F31" i="9"/>
  <c r="I30" i="9"/>
  <c r="F30" i="9"/>
  <c r="F29" i="9"/>
  <c r="I28" i="9"/>
  <c r="I27" i="9" s="1"/>
  <c r="F28" i="9"/>
  <c r="I20" i="9"/>
  <c r="F20" i="9"/>
  <c r="F13" i="9"/>
  <c r="F6" i="9"/>
  <c r="K724" i="7"/>
  <c r="J722" i="7"/>
  <c r="J701" i="7"/>
  <c r="K702" i="7"/>
  <c r="R1191" i="7"/>
  <c r="L1191" i="7"/>
  <c r="K1191" i="7"/>
  <c r="J1191" i="7"/>
  <c r="L1184" i="7"/>
  <c r="K1184" i="7"/>
  <c r="J1184" i="7"/>
  <c r="L1178" i="7"/>
  <c r="K1178" i="7"/>
  <c r="J1178" i="7"/>
  <c r="R1172" i="7"/>
  <c r="L1172" i="7"/>
  <c r="K1172" i="7"/>
  <c r="J1172" i="7"/>
  <c r="R1140" i="7"/>
  <c r="O1141" i="7"/>
  <c r="O1140" i="7" s="1"/>
  <c r="L1142" i="7"/>
  <c r="L1143" i="7"/>
  <c r="L1144" i="7"/>
  <c r="L1145" i="7"/>
  <c r="L1141" i="7"/>
  <c r="K1142" i="7"/>
  <c r="K1143" i="7"/>
  <c r="K1144" i="7"/>
  <c r="K1145" i="7"/>
  <c r="K1141" i="7"/>
  <c r="K1140" i="7"/>
  <c r="J1140" i="7"/>
  <c r="R1099" i="7"/>
  <c r="O1100" i="7"/>
  <c r="O1099" i="7" s="1"/>
  <c r="L1101" i="7"/>
  <c r="L1102" i="7"/>
  <c r="L1103" i="7"/>
  <c r="L1104" i="7"/>
  <c r="L1100" i="7"/>
  <c r="K1101" i="7"/>
  <c r="K1102" i="7"/>
  <c r="K1103" i="7"/>
  <c r="K1104" i="7"/>
  <c r="K1100" i="7"/>
  <c r="K1099" i="7"/>
  <c r="J1099" i="7"/>
  <c r="J1092" i="7"/>
  <c r="R1061" i="7"/>
  <c r="Q1063" i="7"/>
  <c r="Q1064" i="7"/>
  <c r="Q1065" i="7"/>
  <c r="Q1066" i="7"/>
  <c r="Q1062" i="7"/>
  <c r="P1063" i="7"/>
  <c r="P1064" i="7"/>
  <c r="P1065" i="7"/>
  <c r="P1066" i="7"/>
  <c r="P1062" i="7"/>
  <c r="O1063" i="7"/>
  <c r="O1064" i="7"/>
  <c r="O1065" i="7"/>
  <c r="O1066" i="7"/>
  <c r="O1062" i="7"/>
  <c r="L1063" i="7"/>
  <c r="L1064" i="7"/>
  <c r="L1065" i="7"/>
  <c r="L1066" i="7"/>
  <c r="L1062" i="7"/>
  <c r="K1063" i="7"/>
  <c r="K1064" i="7"/>
  <c r="K1065" i="7"/>
  <c r="K1066" i="7"/>
  <c r="K1062" i="7"/>
  <c r="J1061" i="7"/>
  <c r="R1030" i="7"/>
  <c r="Q1032" i="7"/>
  <c r="Q1033" i="7"/>
  <c r="Q1034" i="7"/>
  <c r="Q1035" i="7"/>
  <c r="Q1031" i="7"/>
  <c r="P1032" i="7"/>
  <c r="P1033" i="7"/>
  <c r="P1034" i="7"/>
  <c r="P1035" i="7"/>
  <c r="P1031" i="7"/>
  <c r="O1032" i="7"/>
  <c r="O1033" i="7"/>
  <c r="O1034" i="7"/>
  <c r="O1035" i="7"/>
  <c r="O1031" i="7"/>
  <c r="R999" i="7"/>
  <c r="L1000" i="7"/>
  <c r="L1032" i="7"/>
  <c r="L1033" i="7"/>
  <c r="L1034" i="7"/>
  <c r="L1035" i="7"/>
  <c r="L1031" i="7"/>
  <c r="L1030" i="7" s="1"/>
  <c r="K1032" i="7"/>
  <c r="K1033" i="7"/>
  <c r="K1034" i="7"/>
  <c r="K1035" i="7"/>
  <c r="K1031" i="7"/>
  <c r="J1030" i="7"/>
  <c r="K1001" i="7"/>
  <c r="K1002" i="7"/>
  <c r="K1003" i="7"/>
  <c r="K1004" i="7"/>
  <c r="K1000" i="7"/>
  <c r="J999" i="7"/>
  <c r="R972" i="7"/>
  <c r="L974" i="7"/>
  <c r="L975" i="7"/>
  <c r="L976" i="7"/>
  <c r="L977" i="7"/>
  <c r="L973" i="7"/>
  <c r="K974" i="7"/>
  <c r="K975" i="7"/>
  <c r="K976" i="7"/>
  <c r="K977" i="7"/>
  <c r="K973" i="7"/>
  <c r="K972" i="7" s="1"/>
  <c r="J972" i="7"/>
  <c r="R941" i="7"/>
  <c r="L943" i="7"/>
  <c r="L944" i="7"/>
  <c r="L945" i="7"/>
  <c r="L946" i="7"/>
  <c r="L942" i="7"/>
  <c r="K943" i="7"/>
  <c r="K944" i="7"/>
  <c r="K945" i="7"/>
  <c r="K946" i="7"/>
  <c r="K942" i="7"/>
  <c r="J941" i="7"/>
  <c r="R910" i="7"/>
  <c r="K912" i="7"/>
  <c r="K913" i="7"/>
  <c r="K914" i="7"/>
  <c r="K915" i="7"/>
  <c r="K911" i="7"/>
  <c r="J910" i="7"/>
  <c r="R894" i="7"/>
  <c r="J894" i="7"/>
  <c r="Q870" i="7"/>
  <c r="Q871" i="7"/>
  <c r="Q872" i="7"/>
  <c r="Q873" i="7"/>
  <c r="R870" i="7"/>
  <c r="R871" i="7"/>
  <c r="R872" i="7"/>
  <c r="R868" i="7" s="1"/>
  <c r="R873" i="7"/>
  <c r="R869" i="7"/>
  <c r="K870" i="7"/>
  <c r="K871" i="7"/>
  <c r="K872" i="7"/>
  <c r="K873" i="7"/>
  <c r="J868" i="7"/>
  <c r="K828" i="7"/>
  <c r="K829" i="7"/>
  <c r="K830" i="7"/>
  <c r="K831" i="7"/>
  <c r="K826" i="7" s="1"/>
  <c r="K827" i="7"/>
  <c r="J826" i="7"/>
  <c r="K772" i="7"/>
  <c r="K773" i="7"/>
  <c r="K774" i="7"/>
  <c r="K775" i="7"/>
  <c r="K771" i="7"/>
  <c r="J770" i="7"/>
  <c r="R754" i="7"/>
  <c r="J754" i="7"/>
  <c r="Q743" i="7"/>
  <c r="Q742" i="7"/>
  <c r="O743" i="7"/>
  <c r="O742" i="7"/>
  <c r="R738" i="7"/>
  <c r="Q738" i="7"/>
  <c r="P738" i="7"/>
  <c r="J738" i="7"/>
  <c r="R722" i="7"/>
  <c r="K725" i="7"/>
  <c r="K722" i="7" s="1"/>
  <c r="R701" i="7"/>
  <c r="K703" i="7"/>
  <c r="K701" i="7" s="1"/>
  <c r="K704" i="7"/>
  <c r="K705" i="7"/>
  <c r="K706" i="7"/>
  <c r="J693" i="7"/>
  <c r="R686" i="7"/>
  <c r="J680" i="7"/>
  <c r="L673" i="7"/>
  <c r="K673" i="7"/>
  <c r="J673" i="7"/>
  <c r="K648" i="7"/>
  <c r="J648" i="7"/>
  <c r="K642" i="7"/>
  <c r="J642" i="7"/>
  <c r="J630" i="7"/>
  <c r="L612" i="7"/>
  <c r="K612" i="7"/>
  <c r="J612" i="7"/>
  <c r="L606" i="7"/>
  <c r="K606" i="7"/>
  <c r="J606" i="7"/>
  <c r="L600" i="7"/>
  <c r="K600" i="7"/>
  <c r="J600" i="7"/>
  <c r="L594" i="7"/>
  <c r="K594" i="7"/>
  <c r="J594" i="7"/>
  <c r="L581" i="7"/>
  <c r="K581" i="7"/>
  <c r="J581" i="7"/>
  <c r="L574" i="7"/>
  <c r="K574" i="7"/>
  <c r="J574" i="7"/>
  <c r="L568" i="7"/>
  <c r="K568" i="7"/>
  <c r="J568" i="7"/>
  <c r="K562" i="7"/>
  <c r="J562" i="7"/>
  <c r="K556" i="7"/>
  <c r="J556" i="7"/>
  <c r="K550" i="7"/>
  <c r="J550" i="7"/>
  <c r="K544" i="7"/>
  <c r="J544" i="7"/>
  <c r="L538" i="7"/>
  <c r="K538" i="7"/>
  <c r="J538" i="7"/>
  <c r="L527" i="7"/>
  <c r="K527" i="7"/>
  <c r="J527" i="7"/>
  <c r="L514" i="7"/>
  <c r="K514" i="7"/>
  <c r="J514" i="7"/>
  <c r="L508" i="7"/>
  <c r="K508" i="7"/>
  <c r="J508" i="7"/>
  <c r="J502" i="7"/>
  <c r="J496" i="7"/>
  <c r="Q490" i="7"/>
  <c r="P490" i="7"/>
  <c r="O490" i="7"/>
  <c r="L490" i="7"/>
  <c r="K490" i="7"/>
  <c r="J490" i="7"/>
  <c r="J483" i="7"/>
  <c r="J476" i="7"/>
  <c r="Q470" i="7"/>
  <c r="P470" i="7"/>
  <c r="O470" i="7"/>
  <c r="K470" i="7"/>
  <c r="J470" i="7"/>
  <c r="L464" i="7"/>
  <c r="K464" i="7"/>
  <c r="J464" i="7"/>
  <c r="Q458" i="7"/>
  <c r="P458" i="7"/>
  <c r="O458" i="7"/>
  <c r="J452" i="7"/>
  <c r="P446" i="7"/>
  <c r="O446" i="7"/>
  <c r="K446" i="7"/>
  <c r="J446" i="7"/>
  <c r="J440" i="7"/>
  <c r="Q434" i="7"/>
  <c r="P434" i="7"/>
  <c r="O434" i="7"/>
  <c r="L434" i="7"/>
  <c r="K434" i="7"/>
  <c r="J434" i="7"/>
  <c r="R428" i="7"/>
  <c r="R422" i="7"/>
  <c r="L415" i="7"/>
  <c r="K415" i="7"/>
  <c r="J415" i="7"/>
  <c r="L409" i="7"/>
  <c r="K409" i="7"/>
  <c r="J409" i="7"/>
  <c r="L403" i="7"/>
  <c r="K403" i="7"/>
  <c r="J403" i="7"/>
  <c r="L383" i="7"/>
  <c r="L384" i="7"/>
  <c r="L385" i="7"/>
  <c r="L382" i="7"/>
  <c r="K383" i="7"/>
  <c r="K384" i="7"/>
  <c r="K385" i="7"/>
  <c r="K382" i="7"/>
  <c r="K381" i="7" s="1"/>
  <c r="J381" i="7"/>
  <c r="L332" i="7"/>
  <c r="L333" i="7"/>
  <c r="L334" i="7"/>
  <c r="L335" i="7"/>
  <c r="L331" i="7"/>
  <c r="L330" i="7" s="1"/>
  <c r="K332" i="7"/>
  <c r="K333" i="7"/>
  <c r="K334" i="7"/>
  <c r="K335" i="7"/>
  <c r="K331" i="7"/>
  <c r="J330" i="7"/>
  <c r="J318" i="7"/>
  <c r="L304" i="7"/>
  <c r="L305" i="7"/>
  <c r="L306" i="7"/>
  <c r="L307" i="7"/>
  <c r="L303" i="7"/>
  <c r="K304" i="7"/>
  <c r="K305" i="7"/>
  <c r="K306" i="7"/>
  <c r="K307" i="7"/>
  <c r="K303" i="7"/>
  <c r="J302" i="7"/>
  <c r="L292" i="7"/>
  <c r="L291" i="7" s="1"/>
  <c r="K293" i="7"/>
  <c r="K294" i="7"/>
  <c r="K295" i="7"/>
  <c r="K296" i="7"/>
  <c r="K292" i="7"/>
  <c r="K291" i="7" s="1"/>
  <c r="J291" i="7"/>
  <c r="K262" i="7"/>
  <c r="K263" i="7"/>
  <c r="K264" i="7"/>
  <c r="K265" i="7"/>
  <c r="K261" i="7"/>
  <c r="J260" i="7"/>
  <c r="L211" i="7"/>
  <c r="L212" i="7"/>
  <c r="L213" i="7"/>
  <c r="L214" i="7"/>
  <c r="L209" i="7" s="1"/>
  <c r="L210" i="7"/>
  <c r="K211" i="7"/>
  <c r="K212" i="7"/>
  <c r="K213" i="7"/>
  <c r="K214" i="7"/>
  <c r="K210" i="7"/>
  <c r="J209" i="7"/>
  <c r="L160" i="7"/>
  <c r="L161" i="7"/>
  <c r="L162" i="7"/>
  <c r="L163" i="7"/>
  <c r="L159" i="7"/>
  <c r="K160" i="7"/>
  <c r="K161" i="7"/>
  <c r="K162" i="7"/>
  <c r="K163" i="7"/>
  <c r="K159" i="7"/>
  <c r="K158" i="7" s="1"/>
  <c r="J158" i="7"/>
  <c r="L133" i="7"/>
  <c r="K134" i="7"/>
  <c r="K135" i="7"/>
  <c r="K136" i="7"/>
  <c r="K137" i="7"/>
  <c r="K133" i="7"/>
  <c r="K132" i="7" s="1"/>
  <c r="J132" i="7"/>
  <c r="L8" i="7"/>
  <c r="L9" i="7"/>
  <c r="L10" i="7"/>
  <c r="L11" i="7"/>
  <c r="L6" i="7" s="1"/>
  <c r="L7" i="7"/>
  <c r="K8" i="7"/>
  <c r="K9" i="7"/>
  <c r="K10" i="7"/>
  <c r="K11" i="7"/>
  <c r="K7" i="7"/>
  <c r="J6" i="7"/>
  <c r="P1145" i="7"/>
  <c r="P1144" i="7"/>
  <c r="P1143" i="7"/>
  <c r="P1142" i="7"/>
  <c r="P1141" i="7"/>
  <c r="O1142" i="7"/>
  <c r="O1143" i="7"/>
  <c r="O1144" i="7"/>
  <c r="O1145" i="7"/>
  <c r="P1104" i="7"/>
  <c r="P1103" i="7"/>
  <c r="P1102" i="7"/>
  <c r="P1101" i="7"/>
  <c r="P1100" i="7"/>
  <c r="P1099" i="7" s="1"/>
  <c r="O1101" i="7"/>
  <c r="O1102" i="7"/>
  <c r="O1103" i="7"/>
  <c r="O1104" i="7"/>
  <c r="L1001" i="7"/>
  <c r="L999" i="7" s="1"/>
  <c r="L1002" i="7"/>
  <c r="L1003" i="7"/>
  <c r="L1004" i="7"/>
  <c r="Q915" i="7"/>
  <c r="Q914" i="7"/>
  <c r="Q913" i="7"/>
  <c r="Q912" i="7"/>
  <c r="Q911" i="7"/>
  <c r="Q910" i="7" s="1"/>
  <c r="P915" i="7"/>
  <c r="P914" i="7"/>
  <c r="P913" i="7"/>
  <c r="P912" i="7"/>
  <c r="P911" i="7"/>
  <c r="P910" i="7" s="1"/>
  <c r="O912" i="7"/>
  <c r="O913" i="7"/>
  <c r="O914" i="7"/>
  <c r="O915" i="7"/>
  <c r="O911" i="7"/>
  <c r="O910" i="7" s="1"/>
  <c r="L912" i="7"/>
  <c r="L913" i="7"/>
  <c r="L914" i="7"/>
  <c r="L915" i="7"/>
  <c r="L911" i="7"/>
  <c r="L910" i="7" s="1"/>
  <c r="K896" i="7"/>
  <c r="K897" i="7"/>
  <c r="K898" i="7"/>
  <c r="K899" i="7"/>
  <c r="K895" i="7"/>
  <c r="K894" i="7" s="1"/>
  <c r="Q869" i="7"/>
  <c r="P870" i="7"/>
  <c r="P871" i="7"/>
  <c r="P872" i="7"/>
  <c r="P873" i="7"/>
  <c r="P869" i="7"/>
  <c r="P868" i="7" s="1"/>
  <c r="O870" i="7"/>
  <c r="O871" i="7"/>
  <c r="O872" i="7"/>
  <c r="O873" i="7"/>
  <c r="O869" i="7"/>
  <c r="O868" i="7" s="1"/>
  <c r="L828" i="7"/>
  <c r="L829" i="7"/>
  <c r="L830" i="7"/>
  <c r="L831" i="7"/>
  <c r="L827" i="7"/>
  <c r="L826" i="7" s="1"/>
  <c r="L772" i="7"/>
  <c r="L773" i="7"/>
  <c r="L774" i="7"/>
  <c r="L775" i="7"/>
  <c r="L771" i="7"/>
  <c r="L770" i="7" s="1"/>
  <c r="K742" i="7"/>
  <c r="K738" i="7" s="1"/>
  <c r="K743" i="7"/>
  <c r="Q706" i="7"/>
  <c r="Q705" i="7"/>
  <c r="Q704" i="7"/>
  <c r="Q703" i="7"/>
  <c r="Q702" i="7"/>
  <c r="Q701" i="7" s="1"/>
  <c r="P706" i="7"/>
  <c r="P705" i="7"/>
  <c r="P704" i="7"/>
  <c r="P703" i="7"/>
  <c r="P702" i="7"/>
  <c r="P701" i="7" s="1"/>
  <c r="O703" i="7"/>
  <c r="O704" i="7"/>
  <c r="O705" i="7"/>
  <c r="O706" i="7"/>
  <c r="O702" i="7"/>
  <c r="O701" i="7" s="1"/>
  <c r="P334" i="7"/>
  <c r="P333" i="7"/>
  <c r="P331" i="7"/>
  <c r="P330" i="7" s="1"/>
  <c r="O333" i="7"/>
  <c r="O334" i="7"/>
  <c r="O331" i="7"/>
  <c r="O330" i="7" s="1"/>
  <c r="L296" i="7"/>
  <c r="L295" i="7"/>
  <c r="L294" i="7"/>
  <c r="L293" i="7"/>
  <c r="P214" i="7"/>
  <c r="P213" i="7"/>
  <c r="P212" i="7"/>
  <c r="P211" i="7"/>
  <c r="P210" i="7"/>
  <c r="O211" i="7"/>
  <c r="O212" i="7"/>
  <c r="O213" i="7"/>
  <c r="O214" i="7"/>
  <c r="O210" i="7"/>
  <c r="L868" i="7" l="1"/>
  <c r="F27" i="9"/>
  <c r="K330" i="7"/>
  <c r="Q868" i="7"/>
  <c r="L1061" i="7"/>
  <c r="K260" i="7"/>
  <c r="L302" i="7"/>
  <c r="O738" i="7"/>
  <c r="K941" i="7"/>
  <c r="K999" i="7"/>
  <c r="K1030" i="7"/>
  <c r="K1061" i="7"/>
  <c r="O1061" i="7"/>
  <c r="L1140" i="7"/>
  <c r="K209" i="7"/>
  <c r="K302" i="7"/>
  <c r="P1030" i="7"/>
  <c r="K770" i="7"/>
  <c r="K910" i="7"/>
  <c r="L972" i="7"/>
  <c r="L1099" i="7"/>
  <c r="Q1030" i="7"/>
  <c r="O1030" i="7"/>
  <c r="K6" i="7"/>
  <c r="L134" i="7"/>
  <c r="L137" i="7"/>
  <c r="L132" i="7" l="1"/>
  <c r="K756" i="7"/>
  <c r="K757" i="7"/>
  <c r="K758" i="7"/>
  <c r="K759" i="7"/>
  <c r="K755" i="7"/>
  <c r="J660" i="7"/>
  <c r="J520" i="7"/>
  <c r="L520" i="7"/>
  <c r="K520" i="7"/>
  <c r="J654" i="7"/>
  <c r="P1140" i="7"/>
  <c r="L1092" i="7"/>
  <c r="K1092" i="7"/>
  <c r="Q1061" i="7"/>
  <c r="P1061" i="7"/>
  <c r="E693" i="7"/>
  <c r="L158" i="7"/>
  <c r="O209" i="7"/>
  <c r="P209" i="7"/>
  <c r="J324" i="7"/>
  <c r="K324" i="7"/>
  <c r="L324" i="7"/>
  <c r="J458" i="7"/>
  <c r="L544" i="7"/>
  <c r="J587" i="7"/>
  <c r="K587" i="7"/>
  <c r="L587" i="7"/>
  <c r="J618" i="7"/>
  <c r="K618" i="7"/>
  <c r="L618" i="7"/>
  <c r="J624" i="7"/>
  <c r="K624" i="7"/>
  <c r="L624" i="7"/>
  <c r="J636" i="7"/>
  <c r="J667" i="7"/>
  <c r="K754" i="7" l="1"/>
  <c r="L381" i="7"/>
  <c r="L941" i="7"/>
</calcChain>
</file>

<file path=xl/sharedStrings.xml><?xml version="1.0" encoding="utf-8"?>
<sst xmlns="http://schemas.openxmlformats.org/spreadsheetml/2006/main" count="2609" uniqueCount="735">
  <si>
    <t>Rīga</t>
  </si>
  <si>
    <t>Zemgale</t>
  </si>
  <si>
    <t>Vidzeme</t>
  </si>
  <si>
    <t>Latgale</t>
  </si>
  <si>
    <t>Pārbaudes kods</t>
  </si>
  <si>
    <t>Kurzeme</t>
  </si>
  <si>
    <t>Paraugu skaits</t>
  </si>
  <si>
    <t>Valsts pasargāta no kaitīgo organismu uzliesmojumiem, sekmēta augu un augu produktu konkurētspēja starptautiskajā tirgū</t>
  </si>
  <si>
    <t>Pavairošanas materiāla fitosanitāro un kvalitātes prasību atbilstības pārbaudes pie profesionālā operatora</t>
  </si>
  <si>
    <t>Kaitīgais organisms</t>
  </si>
  <si>
    <t>Apsekojuma vietas</t>
  </si>
  <si>
    <t>Riska zonas</t>
  </si>
  <si>
    <t>Augu materiāls/prece</t>
  </si>
  <si>
    <t>Augu sugu saraksts</t>
  </si>
  <si>
    <t>Izpildes laiks</t>
  </si>
  <si>
    <t>Informācija par apsekojumu</t>
  </si>
  <si>
    <t>Piezīmes</t>
  </si>
  <si>
    <t>Reģioni</t>
  </si>
  <si>
    <t>Pārbaužu skaits</t>
  </si>
  <si>
    <t>Parauga apraksts</t>
  </si>
  <si>
    <t>Slazdu veids</t>
  </si>
  <si>
    <t>Slazdu skaits</t>
  </si>
  <si>
    <t>Paraugu skaits no feremonu slazdiem</t>
  </si>
  <si>
    <t>9.1.1.</t>
  </si>
  <si>
    <t>Pavairošanas materiāla stādaudzētavu pārbaudes</t>
  </si>
  <si>
    <t>Stādāmais materiāls</t>
  </si>
  <si>
    <t>augļu kokiem (ābelēm, bumbierēm, pīlādžiem) un ogulājiem (cidonijām, krūmcidonijām);
- augļu kokiem (Prunus);
- ogulājiem (upenēm, jāņogām, ērkšķogām);
- ogulājiem (avenēm, kazenēm);
- zemenēm;
- lazdām;
- dzērvenēm un krūmmellenēm (zilenēm)</t>
  </si>
  <si>
    <t>Vizuāli pārbauda uz visiem augu karantīnas organismiem un RNKO. Ja ir redzami organismu simptomi, paraugus ņem obligāti.</t>
  </si>
  <si>
    <t xml:space="preserve"> Prunus persica</t>
  </si>
  <si>
    <t>Paraugs AR/BEZ simptomiem. Viens paraugs – 12 lapas.</t>
  </si>
  <si>
    <t>Tomato ringspot virus [TORSV0]</t>
  </si>
  <si>
    <t>Tobacco ringspot virus [TRSV00]</t>
  </si>
  <si>
    <t>Stādāmais materiāls, mātesaugi</t>
  </si>
  <si>
    <t>Paraugā ņem 3-5 zarus AR slimībai raksturīgiem simptomiem.</t>
  </si>
  <si>
    <t>Strawberry witches’ broom phytoplasma [SYWB00]</t>
  </si>
  <si>
    <r>
      <t xml:space="preserve">Fragaria </t>
    </r>
    <r>
      <rPr>
        <sz val="10"/>
        <rFont val="Times New Roman"/>
        <family val="1"/>
      </rPr>
      <t>(mātesaugi)</t>
    </r>
  </si>
  <si>
    <t>Fragaria</t>
  </si>
  <si>
    <t xml:space="preserve">Ribes </t>
  </si>
  <si>
    <t>Prunus</t>
  </si>
  <si>
    <t>Paraugs AR simptomiem. Paraugā ņem visu augu (gan lapas, gan sakni) ar slimībai raksturīgiem simptomiem.</t>
  </si>
  <si>
    <t>Paraugs AR simptomiem. Paraugam ņem  visu augu  vai vairākas auga lapas ar visu lapas kātu ar simptomiem.</t>
  </si>
  <si>
    <t xml:space="preserve">Prunus persica, Prunus salicina </t>
  </si>
  <si>
    <t xml:space="preserve">Paraugs AR/BEZ simptomiem. Paraugam ņem zarus ar lapām (līdz 10 zariem, līdz 30 cm). Tā kā fitoplazma nav vienmērīgi izplatīta pa visu augu, ir ieteicams ņemt zarus no vismaz trīs dažādām vietām. Paraugus vēlams ņemt ar simptomiem: lapas sarkanīgas, saritinātas, dažreiz ar nekrozes pazīmēm. </t>
  </si>
  <si>
    <t xml:space="preserve">Mātesaugi vai stādi ar simptomiem </t>
  </si>
  <si>
    <t>Paraugs AR simptomiem. Paraugs sastāv no gatavām ogām – 50 gab.</t>
  </si>
  <si>
    <t>9.1.2.</t>
  </si>
  <si>
    <t>Vīnogulāju pavairošanas materiāla stādaudzētavu pārbaudes</t>
  </si>
  <si>
    <t>Tikai AR simptomiem. Paraugs sastāv no zara vai zariem, kam klāt ir 10-25 lapas.</t>
  </si>
  <si>
    <t>Grapevine flavescence dorée phytoplasma [PHYP64]</t>
  </si>
  <si>
    <t>Tikai AR simptomiem. Paraugam ņem atvases vidus posmu ar vismaz trīs mezgliem, viens paraugs – divas atvases.</t>
  </si>
  <si>
    <t>9.1.3.</t>
  </si>
  <si>
    <t>Āra koksnaino dekoratīvo kultūru stādaudzētavu pārbaudes</t>
  </si>
  <si>
    <t xml:space="preserve"> Vizuāli pārbauda uz visiem augu karantīnas organismiem un RNKO. Ja ir redzami organismu simptomi, paraugus ņem obligāti.
</t>
  </si>
  <si>
    <t>Pārbaude pirms izplatīšanas</t>
  </si>
  <si>
    <t>Acer, Betula, Malus, Alnus, Fraxinus, Popolus, Salix, Ulmus, Sorbus</t>
  </si>
  <si>
    <t>Paraugs AR simptomiem. Paraugs sastāv no stublāja vai zariem, kam atkarībā no lapas izmēra klāt ir 25-100 lapas</t>
  </si>
  <si>
    <t>Paraugs AR/BEZ simptomiem. Paraugu ņem saskaņā ar Ministru kabineta noteikumiem par bakteriālo iedegu</t>
  </si>
  <si>
    <t xml:space="preserve">Rhododendron, Viburnum </t>
  </si>
  <si>
    <t>Pinus</t>
  </si>
  <si>
    <t>9.1.4.</t>
  </si>
  <si>
    <t>Puķu stādu/augu podos/dārzeņu stādu audzēšanas saimniecību pārbaudes</t>
  </si>
  <si>
    <t>Fitosanitārā pārbaude</t>
  </si>
  <si>
    <t>Līmes vairogs</t>
  </si>
  <si>
    <t>Paraugs AR simptomiem. Stublājs, kam klāt ir 10-25 lapas ar kātu, vai ņem visu augu</t>
  </si>
  <si>
    <t xml:space="preserve">dekoratīvās siltumnīcas kultūras </t>
  </si>
  <si>
    <t>Līmes vairogus iekar virs augiem pēc augu iestādīšanas un noņem pēc 6-8 nedēļām. Līmes vairogu noņemot, to saloka ar līmi uz iekšpusi.</t>
  </si>
  <si>
    <t xml:space="preserve">Tomato ringspot virus [TORSV0] </t>
  </si>
  <si>
    <t xml:space="preserve">Tomato brown rugose fruit virus [TOBRFV] </t>
  </si>
  <si>
    <t>Paraugs AR simprtomiem. Paraugs sastāv no visa auga.</t>
  </si>
  <si>
    <t>Chrysanthemum</t>
  </si>
  <si>
    <t>Paraugs AR/BEZ simptomiem. Viens paraugs ir 5-7 lapas.</t>
  </si>
  <si>
    <t>9.1.5.</t>
  </si>
  <si>
    <t>Meža kultūru stādaudzētavu pārbaudes</t>
  </si>
  <si>
    <t>Fitosanitāras pārbaudes</t>
  </si>
  <si>
    <t>Quercus</t>
  </si>
  <si>
    <t xml:space="preserve">Paraugs AR simptomiem - zars (-i), kam klāt ir 10-25 lapas atkarībā no lapas izmēra. </t>
  </si>
  <si>
    <t> Paraugs AR simptomiem. Paraugam ņem visu stādu ar saknēm. Lielākiem stādiem paraugā ņem iegrimuma auga daļu ar simptomiem.</t>
  </si>
  <si>
    <t>9.1.6.</t>
  </si>
  <si>
    <t>Paraugs AR/BEZ simptomiem. Nem no katras partijas 100 sējeņus vai stādus</t>
  </si>
  <si>
    <t>9.1.7.</t>
  </si>
  <si>
    <t>Stādi</t>
  </si>
  <si>
    <t>9.1.8.</t>
  </si>
  <si>
    <t>Pārbaudes stādaudzētavās un citos uzņēmumos, kas drukā augu pases</t>
  </si>
  <si>
    <t>9.1.9.</t>
  </si>
  <si>
    <t>Pārbaudes stādaudzētavās, lai uzturētu PFPP RU augu karantīnas organismiem</t>
  </si>
  <si>
    <t>RU un LV karantīnas organismi</t>
  </si>
  <si>
    <t>Kokaugi, puķes</t>
  </si>
  <si>
    <t>9.1.10.</t>
  </si>
  <si>
    <t>Augi, sēklas</t>
  </si>
  <si>
    <t>Augi</t>
  </si>
  <si>
    <t>Solanum lycopersicum</t>
  </si>
  <si>
    <t>Līmes vairogus iekar virs augiem un noņem pēc 6-8 nedēļām. Līmes vairogu noņemot, to saloka ar līmi uz iekšpusi.</t>
  </si>
  <si>
    <t xml:space="preserve">Solanum lycopersicum       </t>
  </si>
  <si>
    <t xml:space="preserve">Paraugs AR/BEZ simptomiem. Viens paraugs – vismaz 5 lapas.
</t>
  </si>
  <si>
    <t>Sēklas</t>
  </si>
  <si>
    <t xml:space="preserve">Paraugs AR simptomiem.Viens paraugs – vismaz 5 lapas.
</t>
  </si>
  <si>
    <t>stādāmais materiāls</t>
  </si>
  <si>
    <r>
      <t xml:space="preserve"> </t>
    </r>
    <r>
      <rPr>
        <i/>
        <sz val="10"/>
        <rFont val="Times New Roman"/>
        <family val="1"/>
      </rPr>
      <t>Solanum lycopersicum</t>
    </r>
  </si>
  <si>
    <t>Paraugs AR simptomiem. Paraugs sastāv no visa auga.</t>
  </si>
  <si>
    <t>9.1.11.</t>
  </si>
  <si>
    <t xml:space="preserve">Fitosanitārā pārbaude   </t>
  </si>
  <si>
    <t>Gurķu stādījumi</t>
  </si>
  <si>
    <t>Cucumis sativus</t>
  </si>
  <si>
    <t>9.2.1.</t>
  </si>
  <si>
    <t>Kartupeļi</t>
  </si>
  <si>
    <t>9.2.2.</t>
  </si>
  <si>
    <t>Sēklas un pārtikas kartupeļu pārbaudes kartupeļu sēklaudzēšanas saimniecībās</t>
  </si>
  <si>
    <t>kartupeļu bumbuļi</t>
  </si>
  <si>
    <t>kartupeļi</t>
  </si>
  <si>
    <t>9.2.3.</t>
  </si>
  <si>
    <t xml:space="preserve">Īstenota augu un augu produktu importa, eksporta un tranzīta fitosanitārā uzraudzība </t>
  </si>
  <si>
    <t>9.3.1.</t>
  </si>
  <si>
    <t>Fitosanitāro sertifikātu izsniegšana eksportam un reeksportam</t>
  </si>
  <si>
    <t>Augi, augu produkti</t>
  </si>
  <si>
    <t>9.3.2.</t>
  </si>
  <si>
    <t>Pirmseksporta sertifikātu izsniegšana</t>
  </si>
  <si>
    <t>9.3.3.</t>
  </si>
  <si>
    <t>Pārbaudes pirms fitosanitāro sertifikātu vai pirmseksporta sertifikātu izsniegšanas</t>
  </si>
  <si>
    <t>9.3.4.</t>
  </si>
  <si>
    <t xml:space="preserve">Pārbaudes pirms fitosanitāro sertifikātu vai pirmseksporta sertifikātu izsniegšanas (lēmuma pieņemšanas bez fiziskas pārbaudes/dokumentu kontrole) </t>
  </si>
  <si>
    <t>9.3.5.</t>
  </si>
  <si>
    <t>Pārbaudes eksporta produkcijas noliktavās</t>
  </si>
  <si>
    <t>Līmes vairogi</t>
  </si>
  <si>
    <t>9.3.6.</t>
  </si>
  <si>
    <t>Pārbaudes uzņēmumu kūdras purvos, no kuriem tiek eksportēta kūdra</t>
  </si>
  <si>
    <t>Purvs</t>
  </si>
  <si>
    <t>Kūdra</t>
  </si>
  <si>
    <t>9.3.7.</t>
  </si>
  <si>
    <t>Importa materiāla pārbaudes/ pēcpārbaudes kravas saņemšanas vai audzēšanas vietās</t>
  </si>
  <si>
    <t>Dažādi augi, stādāmais materiāls</t>
  </si>
  <si>
    <t>9.3.8.</t>
  </si>
  <si>
    <t>Importa koksnes iepakojamā materiāla pārbaudes (pēc PVD paziņojumiem)</t>
  </si>
  <si>
    <t>KIeM</t>
  </si>
  <si>
    <t>Skuju koki, lapu koki</t>
  </si>
  <si>
    <t>9.3.9.</t>
  </si>
  <si>
    <t>Pārbaudes vietās, kur no Ķīnas tiek saņemtas un izkrautas akmens kravas, un šo vietu apkārtnes apstādījumos</t>
  </si>
  <si>
    <t>Lapu koki</t>
  </si>
  <si>
    <t>Piltuvveida slazdi</t>
  </si>
  <si>
    <t>9.3.10.</t>
  </si>
  <si>
    <t>Pārbaudes pēc saņemtajām notifikācijām no trešajām valstīm par neatbilstošu koksnes iepakojamo materiālu</t>
  </si>
  <si>
    <t xml:space="preserve">Dažādi </t>
  </si>
  <si>
    <t>Nodrošināta tirdzniecība uz Eiropas Savienības aizsargājamajām zonām</t>
  </si>
  <si>
    <t>9.4.1.</t>
  </si>
  <si>
    <t>Skujkoku un mulčas pārbaudes, lai nodrošinātu tirdzniecību uz Eiropas Savienības aizsargājamajām zonām Ziemeļīrija, Īrijā, Grieķijā</t>
  </si>
  <si>
    <t>Aizsargājamo zonu karantīnas organismi</t>
  </si>
  <si>
    <t>Meža kaitīgo organismu uzraudzība un kontrole</t>
  </si>
  <si>
    <t>9.5.1.</t>
  </si>
  <si>
    <t>Skujkoki, lapu koki</t>
  </si>
  <si>
    <t xml:space="preserve">Piltuvveida slazdi </t>
  </si>
  <si>
    <t>9.5.2.</t>
  </si>
  <si>
    <t>Pārbaudes koksnes iepakojamā materiāla ražošanas uzņēmumos, pirms reģistrēšanas Profesionālo operatoru oficiālajā reģistrā kā koksnes iepakojamā materiāla marķētāju</t>
  </si>
  <si>
    <t>9.5.3.</t>
  </si>
  <si>
    <t>Koksnes iepakojamā materiāla ražošanas uzņēmumu (neveic HT un nelieto IPPC marķējumu) uzraudzība</t>
  </si>
  <si>
    <t>Koksnes iepakojamais materiāls</t>
  </si>
  <si>
    <t>9.5.4.</t>
  </si>
  <si>
    <t>Koksnes iepakojamā materiāla atbilstības uzraudzība noliktavās, fabrikās, kā arī lielajos ražojošajos uzņēmumos (neveic HT un nelieto IPPC marķējumu)</t>
  </si>
  <si>
    <t>9.5.5.</t>
  </si>
  <si>
    <t>Pārbaudes priežu koksnes nematodes  izplatības noteikšanai zāģmateriālos</t>
  </si>
  <si>
    <t>Zāģmateriāli</t>
  </si>
  <si>
    <t>9.5.6.</t>
  </si>
  <si>
    <t>Pārbaudes priežu koksnes nematodes  izplatības noteikšanai Portugāles, Spānijas izcelsmes koksnes iepakojamam materiālam</t>
  </si>
  <si>
    <t>Monitorings Savienības karantīnas organismu izplatības noteikšanai</t>
  </si>
  <si>
    <t>9.6.1.</t>
  </si>
  <si>
    <r>
      <t xml:space="preserve">Bebrukārkliņš </t>
    </r>
    <r>
      <rPr>
        <i/>
        <sz val="10"/>
        <color indexed="8"/>
        <rFont val="Times New Roman"/>
        <family val="1"/>
      </rPr>
      <t>Solanum dulcamarum</t>
    </r>
    <r>
      <rPr>
        <sz val="10"/>
        <color indexed="8"/>
        <rFont val="Times New Roman"/>
        <family val="1"/>
      </rPr>
      <t xml:space="preserve"> vai melnā naktene </t>
    </r>
    <r>
      <rPr>
        <i/>
        <sz val="10"/>
        <color indexed="8"/>
        <rFont val="Times New Roman"/>
        <family val="1"/>
      </rPr>
      <t>Solanum nigrum</t>
    </r>
  </si>
  <si>
    <t>ūdens</t>
  </si>
  <si>
    <t>9.6.2.</t>
  </si>
  <si>
    <t>Pārbaudes  kartupeļu  tirdzniecības vietās (vairumtirdzniecības bāzēs un veikalos)</t>
  </si>
  <si>
    <t>9.6.3.</t>
  </si>
  <si>
    <t>9.6.4.</t>
  </si>
  <si>
    <r>
      <t>Pārbaudes</t>
    </r>
    <r>
      <rPr>
        <b/>
        <i/>
        <sz val="10"/>
        <color indexed="8"/>
        <rFont val="Times New Roman"/>
        <family val="1"/>
      </rPr>
      <t xml:space="preserve"> Erwinia amylovora</t>
    </r>
    <r>
      <rPr>
        <b/>
        <sz val="10"/>
        <color indexed="8"/>
        <rFont val="Times New Roman"/>
        <family val="1"/>
      </rPr>
      <t xml:space="preserve"> izplatības noteikšanai ceļmalās, savvaļā augošiem augiem, pamestos dārzos</t>
    </r>
  </si>
  <si>
    <t>Koki, krūmi</t>
  </si>
  <si>
    <t>9.6.5.</t>
  </si>
  <si>
    <r>
      <rPr>
        <b/>
        <i/>
        <sz val="10"/>
        <color indexed="8"/>
        <rFont val="Times New Roman"/>
        <family val="1"/>
      </rPr>
      <t>Erwinia amylovora</t>
    </r>
    <r>
      <rPr>
        <b/>
        <sz val="10"/>
        <color indexed="8"/>
        <rFont val="Times New Roman"/>
        <family val="1"/>
      </rPr>
      <t xml:space="preserve"> saimniekaugu pārbaudes šī organisma izplatības noteikšanai pēc personu sniegtās informācijas</t>
    </r>
  </si>
  <si>
    <t>9.6.6.</t>
  </si>
  <si>
    <r>
      <rPr>
        <b/>
        <i/>
        <sz val="10"/>
        <color indexed="8"/>
        <rFont val="Times New Roman"/>
        <family val="1"/>
      </rPr>
      <t>Erwinia amylovora</t>
    </r>
    <r>
      <rPr>
        <b/>
        <sz val="10"/>
        <color indexed="8"/>
        <rFont val="Times New Roman"/>
        <family val="1"/>
      </rPr>
      <t xml:space="preserve"> pārbaudes krūmcidoniju  komercdārzos</t>
    </r>
  </si>
  <si>
    <t>Ražojošs dārzs</t>
  </si>
  <si>
    <t>graudi (sēklas)</t>
  </si>
  <si>
    <t xml:space="preserve">Triticum </t>
  </si>
  <si>
    <t>9.7.1.</t>
  </si>
  <si>
    <r>
      <rPr>
        <b/>
        <i/>
        <sz val="10"/>
        <color indexed="8"/>
        <rFont val="Times New Roman"/>
        <family val="1"/>
      </rPr>
      <t>Erwinia amylovora</t>
    </r>
    <r>
      <rPr>
        <b/>
        <sz val="10"/>
        <color indexed="8"/>
        <rFont val="Times New Roman"/>
        <family val="1"/>
      </rPr>
      <t xml:space="preserve"> saimniekaugu genofonda fitosanitārā stāvokļa uzraudzība</t>
    </r>
  </si>
  <si>
    <t>koki, krūmi</t>
  </si>
  <si>
    <t>9.7.2.</t>
  </si>
  <si>
    <t>Fitosanitārā stāvokļa noteikšanas pārbaudes kartupeļu genofonda materiālam</t>
  </si>
  <si>
    <t>Kartupeļu lapas</t>
  </si>
  <si>
    <t>Solanum tuberosum</t>
  </si>
  <si>
    <t>9.8.1.</t>
  </si>
  <si>
    <t>9.8.4.</t>
  </si>
  <si>
    <t>Kartupeļu bumbuļi</t>
  </si>
  <si>
    <t>9.8.5.</t>
  </si>
  <si>
    <t>9.8.6.</t>
  </si>
  <si>
    <t>Pārbaudes saimniecībās, kur 2019.gada kartupeļu ražā konstatēta kartupeļu gaišā gredzenpuve</t>
  </si>
  <si>
    <t>Kartupeļu bumbuļi, lauki un noliktavas un tehnika</t>
  </si>
  <si>
    <t>9.8.7.</t>
  </si>
  <si>
    <t>Pārbaudes saimniecībās, kur 2020.gada kartupeļu ražā konstatēta kartupeļu gaišā gredzenpuve</t>
  </si>
  <si>
    <t>9.8.8.</t>
  </si>
  <si>
    <t>9.8.9.</t>
  </si>
  <si>
    <t>Pārbaudes saimniecībās, kur 2021.gada kartupeļu ražā konstatēta kartupeļu gaišā gredzenpuve</t>
  </si>
  <si>
    <t>9.8.10.</t>
  </si>
  <si>
    <t xml:space="preserve">Atpakaļizsekojamības veikšana saistībā ar 2021.gada ražā konstatēto kartupeļu gaišo gredzenpuvi </t>
  </si>
  <si>
    <t>9.8.11.</t>
  </si>
  <si>
    <r>
      <t xml:space="preserve">Pārbaudes </t>
    </r>
    <r>
      <rPr>
        <b/>
        <i/>
        <sz val="10"/>
        <color indexed="8"/>
        <rFont val="Times New Roman"/>
        <family val="1"/>
      </rPr>
      <t>Erwinia amylovora</t>
    </r>
    <r>
      <rPr>
        <b/>
        <sz val="10"/>
        <color indexed="8"/>
        <rFont val="Times New Roman"/>
        <family val="1"/>
      </rPr>
      <t xml:space="preserve"> perēkļos </t>
    </r>
  </si>
  <si>
    <t>9.8.12.</t>
  </si>
  <si>
    <r>
      <t xml:space="preserve">Pārbaudes  buferzonā 3 km rādiusā ap </t>
    </r>
    <r>
      <rPr>
        <b/>
        <i/>
        <sz val="10"/>
        <color indexed="8"/>
        <rFont val="Times New Roman"/>
        <family val="1"/>
      </rPr>
      <t>Erwinia amylovora</t>
    </r>
    <r>
      <rPr>
        <b/>
        <sz val="10"/>
        <color indexed="8"/>
        <rFont val="Times New Roman"/>
        <family val="1"/>
      </rPr>
      <t xml:space="preserve"> perēkļiem</t>
    </r>
  </si>
  <si>
    <t>Dažādas saimniekaugu augšanas vietas</t>
  </si>
  <si>
    <t>9.8.13.</t>
  </si>
  <si>
    <t>Augu karantīnas jomas normatīvo aktu ievērošanas uzraudzība</t>
  </si>
  <si>
    <t>9.9.1.</t>
  </si>
  <si>
    <t>Augu karantīnas jomas normatīvo aktu (t.sk.augu pasu lietošana bakteriālās iedegas saimniekaugiem) ievērošanas pārbaudes tirgos, gada tirgos u.tml.</t>
  </si>
  <si>
    <t>Stādāmais materiāls, augi podos</t>
  </si>
  <si>
    <t>9.9.2.</t>
  </si>
  <si>
    <t>Augu vispārējā fitosanitārā stāvokļa noteikšanas un augu karantīnas jomas normatīvo aktu ievērošanas pārbaudes vairumtirdzniecības bāzēs,  dārzkopības centros, veikalos</t>
  </si>
  <si>
    <t>9.10.1.</t>
  </si>
  <si>
    <t>Sosnovska latvāņa izplatības ierobežošanas pasākumu uzraudzība un kontrole (operatīvās pārbaudes)</t>
  </si>
  <si>
    <t>Latvānis</t>
  </si>
  <si>
    <t>9.10.2.</t>
  </si>
  <si>
    <t>Sosnovska latvāņa platību uzmērīšana</t>
  </si>
  <si>
    <t>Profesionālo operatoru oficiālajā reģistrā reģistrēto personu uzraudzība</t>
  </si>
  <si>
    <t>9.11.1.</t>
  </si>
  <si>
    <t>Lapu koku apsekojumi</t>
  </si>
  <si>
    <t>9.12.2.</t>
  </si>
  <si>
    <t>Bērzu apsekojumi mežos</t>
  </si>
  <si>
    <t>Betula</t>
  </si>
  <si>
    <t>9.12.3.</t>
  </si>
  <si>
    <t>Popolus</t>
  </si>
  <si>
    <t>9.12.4.</t>
  </si>
  <si>
    <t>Ošu apsekojumi mežos</t>
  </si>
  <si>
    <t>9.12.5.</t>
  </si>
  <si>
    <t>Alkšņu apsekojumi mežos</t>
  </si>
  <si>
    <t>Alnus</t>
  </si>
  <si>
    <t>9.12.6.</t>
  </si>
  <si>
    <t>Koki</t>
  </si>
  <si>
    <t>Malus</t>
  </si>
  <si>
    <t>Prunus spp.</t>
  </si>
  <si>
    <t>9.13.1.</t>
  </si>
  <si>
    <t>Ābeļu  apsekojumi komercdārzos</t>
  </si>
  <si>
    <t>Piltuvveida slazds</t>
  </si>
  <si>
    <t>9.13.2.</t>
  </si>
  <si>
    <t>Bumbieru apsekojumi komercdārzos</t>
  </si>
  <si>
    <t>Pyrus</t>
  </si>
  <si>
    <t>9.13.3.</t>
  </si>
  <si>
    <t>Plūmju apsekojumi ražojošajos dārzos</t>
  </si>
  <si>
    <t>ražojošs dārzs</t>
  </si>
  <si>
    <t>9.13.4.</t>
  </si>
  <si>
    <t>Vīnogulāju apsekojumi ražojošajos stādījumos</t>
  </si>
  <si>
    <t>Vitis</t>
  </si>
  <si>
    <t>Peach rosette mosaic virus [PRMV00]</t>
  </si>
  <si>
    <t>9.13.5.</t>
  </si>
  <si>
    <t>Dzērveņu un krūmmeleņu apsekojumi ražojošajos stādījumos</t>
  </si>
  <si>
    <t>Vaccinium corymbosum</t>
  </si>
  <si>
    <t xml:space="preserve">Skujkoku apsekojumi </t>
  </si>
  <si>
    <t>9.14.1.</t>
  </si>
  <si>
    <t>Priežu apsekojumi mežaudzēs</t>
  </si>
  <si>
    <t>9.14.2.</t>
  </si>
  <si>
    <t>Priežu apsekojumi riska zonās</t>
  </si>
  <si>
    <t>9.14.3.</t>
  </si>
  <si>
    <t>Priežu apsekojumi cirsmās</t>
  </si>
  <si>
    <t>9.14.4.</t>
  </si>
  <si>
    <t>Priežu sēklu pārbaude</t>
  </si>
  <si>
    <t>Dārzeņu apsekojumi</t>
  </si>
  <si>
    <t>9.15.1.</t>
  </si>
  <si>
    <t>līmes vairogs</t>
  </si>
  <si>
    <t xml:space="preserve">Līmes vairogus iekar virs augiem un noņem pēc 6-8 nedēļām. Līmes vairogu noņemot, to saloka ar līmi uz iekšpusi. </t>
  </si>
  <si>
    <t>Paraugs AR/BEZ simptomiem. Paraugs sastāv no 5 tomātu lapām.</t>
  </si>
  <si>
    <t>Paraugs AR/BEZ simptomiem. Paraugam ņem jaunās lapas. Viens paraugs - 5 tomātu lapas.</t>
  </si>
  <si>
    <t>9.15.2.</t>
  </si>
  <si>
    <t>Cucumis sativus, Cucurbita pepo, Citrullus lanatus</t>
  </si>
  <si>
    <t>Cucurbita pepo, Citrullus lanatus</t>
  </si>
  <si>
    <t>Apsekojumi kartupeļiem</t>
  </si>
  <si>
    <t>9.16.1.</t>
  </si>
  <si>
    <r>
      <t xml:space="preserve">Pārbaudes </t>
    </r>
    <r>
      <rPr>
        <b/>
        <i/>
        <sz val="10"/>
        <color indexed="8"/>
        <rFont val="Times New Roman"/>
        <family val="1"/>
      </rPr>
      <t>Globodera rostochiensis</t>
    </r>
    <r>
      <rPr>
        <b/>
        <sz val="10"/>
        <color indexed="8"/>
        <rFont val="Times New Roman"/>
        <family val="1"/>
      </rPr>
      <t xml:space="preserve"> un </t>
    </r>
    <r>
      <rPr>
        <b/>
        <i/>
        <sz val="10"/>
        <color indexed="8"/>
        <rFont val="Times New Roman"/>
        <family val="1"/>
      </rPr>
      <t>Globodera pallida</t>
    </r>
    <r>
      <rPr>
        <b/>
        <sz val="10"/>
        <color indexed="8"/>
        <rFont val="Times New Roman"/>
        <family val="1"/>
      </rPr>
      <t xml:space="preserve"> izplatības noteikšanai pārtikas kartupeļu saimniecībās</t>
    </r>
  </si>
  <si>
    <t>9.16.2.</t>
  </si>
  <si>
    <t>Pārtikas kartupeļu pārbaudes</t>
  </si>
  <si>
    <t>9.16.3.</t>
  </si>
  <si>
    <t xml:space="preserve">Pārtikas kartupeļu pārbaudes nereģistrētajās saimniecībās </t>
  </si>
  <si>
    <t xml:space="preserve">Pārbaudes kukurūzas laukos </t>
  </si>
  <si>
    <t>9.17.1.</t>
  </si>
  <si>
    <t>Pārbaudes kukurūzas laukos</t>
  </si>
  <si>
    <t>Zea mays</t>
  </si>
  <si>
    <t>Objektu skaits</t>
  </si>
  <si>
    <t>Vietu skaits, kur izlikti slazdi</t>
  </si>
  <si>
    <t>9.6.7.</t>
  </si>
  <si>
    <t>Tomātu apsekojumi ražojošos stādījumos</t>
  </si>
  <si>
    <t>Apšu apsekojumi mežos</t>
  </si>
  <si>
    <t>ceļi, dzelzsceļi, ostas</t>
  </si>
  <si>
    <t>Agrilus planipennis, Anoplophora glabripennis</t>
  </si>
  <si>
    <t>Anoplophora chinensis, Anoplophora glabripennis</t>
  </si>
  <si>
    <t>Anoplophora chinensis, Anoplophora glabripennis, Agrilus anxius</t>
  </si>
  <si>
    <t>Sosnovska latvāņa izplatības ierobežošanas pasākumu monitorings, uzraudzība un kontrole</t>
  </si>
  <si>
    <r>
      <t>Fitosanitāro pasākumu ievērošanas uzraudzība Savienības karantīnas organismu atklāšanas gadījumos</t>
    </r>
    <r>
      <rPr>
        <b/>
        <sz val="11"/>
        <rFont val="Times New Roman"/>
        <family val="1"/>
      </rPr>
      <t xml:space="preserve"> (perēkļos)</t>
    </r>
  </si>
  <si>
    <r>
      <t xml:space="preserve">Pārbaudes (lauka) saimniecībās, kur iepriekšējos gados  konstatēta </t>
    </r>
    <r>
      <rPr>
        <b/>
        <i/>
        <sz val="10"/>
        <color indexed="8"/>
        <rFont val="Times New Roman"/>
        <family val="1"/>
      </rPr>
      <t>Globodera rostochiensis</t>
    </r>
    <r>
      <rPr>
        <b/>
        <sz val="10"/>
        <color indexed="8"/>
        <rFont val="Times New Roman"/>
        <family val="1"/>
      </rPr>
      <t>, līdz fitosanitāro pasākumu atcelšanai</t>
    </r>
  </si>
  <si>
    <t>Genofondu fitosanitārā stāvokļa uzraudzība</t>
  </si>
  <si>
    <t>kopā</t>
  </si>
  <si>
    <t>augi</t>
  </si>
  <si>
    <t>Reģistrēto koksnes iepakojamā materiāla marķēšanas uzņēmumu uzraudzība</t>
  </si>
  <si>
    <t>Priežu stādāmā materiāla paraugu noņemšana atzinumu sagatavošanai</t>
  </si>
  <si>
    <r>
      <rPr>
        <i/>
        <sz val="10"/>
        <rFont val="Times New Roman"/>
        <family val="1"/>
      </rPr>
      <t>Malus</t>
    </r>
    <r>
      <rPr>
        <sz val="10"/>
        <rFont val="Times New Roman"/>
        <family val="1"/>
      </rPr>
      <t xml:space="preserve">, </t>
    </r>
    <r>
      <rPr>
        <i/>
        <sz val="10"/>
        <rFont val="Times New Roman"/>
        <family val="1"/>
      </rPr>
      <t>Pyrus</t>
    </r>
    <r>
      <rPr>
        <sz val="10"/>
        <rFont val="Times New Roman"/>
        <family val="1"/>
      </rPr>
      <t xml:space="preserve">, </t>
    </r>
    <r>
      <rPr>
        <i/>
        <sz val="10"/>
        <rFont val="Times New Roman"/>
        <family val="1"/>
      </rPr>
      <t>Crataegus</t>
    </r>
    <r>
      <rPr>
        <sz val="10"/>
        <rFont val="Times New Roman"/>
        <family val="1"/>
      </rPr>
      <t xml:space="preserve">, </t>
    </r>
    <r>
      <rPr>
        <i/>
        <sz val="10"/>
        <rFont val="Times New Roman"/>
        <family val="1"/>
      </rPr>
      <t>Sorbus</t>
    </r>
    <r>
      <rPr>
        <sz val="10"/>
        <rFont val="Times New Roman"/>
        <family val="1"/>
      </rPr>
      <t xml:space="preserve">, </t>
    </r>
    <r>
      <rPr>
        <i/>
        <sz val="10"/>
        <rFont val="Times New Roman"/>
        <family val="1"/>
      </rPr>
      <t>Cotoneaster</t>
    </r>
    <r>
      <rPr>
        <sz val="10"/>
        <rFont val="Times New Roman"/>
        <family val="1"/>
      </rPr>
      <t xml:space="preserve">, </t>
    </r>
    <r>
      <rPr>
        <i/>
        <sz val="10"/>
        <rFont val="Times New Roman"/>
        <family val="1"/>
      </rPr>
      <t>Cydonia</t>
    </r>
    <r>
      <rPr>
        <sz val="10"/>
        <rFont val="Times New Roman"/>
        <family val="1"/>
      </rPr>
      <t xml:space="preserve">, </t>
    </r>
    <r>
      <rPr>
        <i/>
        <sz val="10"/>
        <rFont val="Times New Roman"/>
        <family val="1"/>
      </rPr>
      <t>Chaenomeles</t>
    </r>
    <r>
      <rPr>
        <sz val="10"/>
        <rFont val="Times New Roman"/>
        <family val="1"/>
      </rPr>
      <t xml:space="preserve">, </t>
    </r>
    <r>
      <rPr>
        <i/>
        <sz val="10"/>
        <rFont val="Times New Roman"/>
        <family val="1"/>
      </rPr>
      <t>Amelanchier</t>
    </r>
    <r>
      <rPr>
        <sz val="10"/>
        <rFont val="Times New Roman"/>
        <family val="1"/>
      </rPr>
      <t xml:space="preserve">, </t>
    </r>
    <r>
      <rPr>
        <i/>
        <sz val="10"/>
        <rFont val="Times New Roman"/>
        <family val="1"/>
      </rPr>
      <t>Eriobotrya</t>
    </r>
    <r>
      <rPr>
        <sz val="10"/>
        <rFont val="Times New Roman"/>
        <family val="1"/>
      </rPr>
      <t xml:space="preserve">, </t>
    </r>
    <r>
      <rPr>
        <i/>
        <sz val="10"/>
        <rFont val="Times New Roman"/>
        <family val="1"/>
      </rPr>
      <t>Mespilus</t>
    </r>
    <r>
      <rPr>
        <sz val="10"/>
        <rFont val="Times New Roman"/>
        <family val="1"/>
      </rPr>
      <t xml:space="preserve">, </t>
    </r>
    <r>
      <rPr>
        <i/>
        <sz val="10"/>
        <rFont val="Times New Roman"/>
        <family val="1"/>
      </rPr>
      <t>Pyracantha</t>
    </r>
    <r>
      <rPr>
        <sz val="10"/>
        <rFont val="Times New Roman"/>
        <family val="1"/>
      </rPr>
      <t xml:space="preserve">, </t>
    </r>
    <r>
      <rPr>
        <i/>
        <sz val="10"/>
        <rFont val="Times New Roman"/>
        <family val="1"/>
      </rPr>
      <t xml:space="preserve">Photinia davidiana </t>
    </r>
  </si>
  <si>
    <t>Atbilstības pārbaude veģetācijas periodā</t>
  </si>
  <si>
    <t>Paraugs AR simptomiem. Paraugs sastāv no stublāja vai zariem, kam atkarībā no lapas izmēra klāt ir 25-100 lapas.</t>
  </si>
  <si>
    <t>Paraugs AR/BEZ simptomiem. Ogulājiem viens paraugs – 5 atvases, kauleņkokiem viens paraugs – 12 lapas.</t>
  </si>
  <si>
    <t>Paraugs AR simptomiem. Paraugam ņem zarus ar lapām (ja ir, tad arī augļus) ar simptomiem – ne īsākus par 20 cm. Paraugu paņem tā, lai kopā ar auga bojāto daļu būtu arī veselā daļa, jābūt saredzamai robežai starp veseliem un bojātiem audiem.</t>
  </si>
  <si>
    <t>sertifikāti (9.3.1., 9.3.2.) vai ha (pārējās pozīcijās)</t>
  </si>
  <si>
    <t xml:space="preserve">Malus, Pyrus, Sorbus, Cydonia, Chaenomeles </t>
  </si>
  <si>
    <t>Ribes, Prunus, Vaccinium corymbosum</t>
  </si>
  <si>
    <t>Kartupeļu pārbaudes sertifikācijas procesā</t>
  </si>
  <si>
    <r>
      <t xml:space="preserve">Pārbaudes kartupeļu sertifikācijai </t>
    </r>
    <r>
      <rPr>
        <sz val="10"/>
        <color indexed="8"/>
        <rFont val="Times New Roman"/>
        <family val="1"/>
      </rPr>
      <t>(veic sēklu kontroles jomas inspektors)</t>
    </r>
  </si>
  <si>
    <r>
      <t xml:space="preserve">Kviešu pārbaudes karantīnas organismu noteikšanai </t>
    </r>
    <r>
      <rPr>
        <sz val="10"/>
        <color indexed="8"/>
        <rFont val="Times New Roman"/>
        <family val="1"/>
      </rPr>
      <t>(veic  sēklu kontroles jomas inspektori)</t>
    </r>
  </si>
  <si>
    <r>
      <t xml:space="preserve">Slazdi ar feromonu </t>
    </r>
    <r>
      <rPr>
        <b/>
        <sz val="9"/>
        <color indexed="8"/>
        <rFont val="Times New Roman"/>
        <family val="1"/>
      </rPr>
      <t xml:space="preserve">Monochamus spp. </t>
    </r>
    <r>
      <rPr>
        <sz val="9"/>
        <color indexed="8"/>
        <rFont val="Times New Roman"/>
        <family val="1"/>
      </rPr>
      <t>noteikšanai</t>
    </r>
  </si>
  <si>
    <t>Kukurūzas lauki</t>
  </si>
  <si>
    <t>Ražojošs stādījums</t>
  </si>
  <si>
    <t>Komercdārzs</t>
  </si>
  <si>
    <r>
      <t xml:space="preserve">Pārbaudes </t>
    </r>
    <r>
      <rPr>
        <b/>
        <i/>
        <sz val="10"/>
        <color indexed="8"/>
        <rFont val="Times New Roman"/>
        <family val="1"/>
      </rPr>
      <t>Globodera rostochiensis, Globodera pallida</t>
    </r>
    <r>
      <rPr>
        <b/>
        <sz val="10"/>
        <color indexed="8"/>
        <rFont val="Times New Roman"/>
        <family val="1"/>
      </rPr>
      <t xml:space="preserve"> izplatības noteikšanai kartupeļu sēklaudzēšanas saimniecībās</t>
    </r>
  </si>
  <si>
    <r>
      <t>Pārbaudes</t>
    </r>
    <r>
      <rPr>
        <b/>
        <i/>
        <sz val="10"/>
        <color indexed="8"/>
        <rFont val="Times New Roman"/>
        <family val="1"/>
      </rPr>
      <t xml:space="preserve"> Ralstonia solanacearum</t>
    </r>
    <r>
      <rPr>
        <b/>
        <sz val="10"/>
        <color indexed="8"/>
        <rFont val="Times New Roman"/>
        <family val="1"/>
      </rPr>
      <t xml:space="preserve"> izplatības noteikšanai saimniekaugos un virszemes ūdeņos</t>
    </r>
  </si>
  <si>
    <t>Kaitīgo organismu apsekojumu programma</t>
  </si>
  <si>
    <r>
      <rPr>
        <i/>
        <sz val="10"/>
        <color indexed="8"/>
        <rFont val="Times New Roman"/>
        <family val="1"/>
      </rPr>
      <t>Alnus</t>
    </r>
    <r>
      <rPr>
        <sz val="10"/>
        <color indexed="8"/>
        <rFont val="Times New Roman"/>
        <family val="1"/>
      </rPr>
      <t xml:space="preserve"> mežs</t>
    </r>
  </si>
  <si>
    <r>
      <rPr>
        <i/>
        <sz val="10"/>
        <color indexed="8"/>
        <rFont val="Times New Roman"/>
        <family val="1"/>
      </rPr>
      <t xml:space="preserve">Popolus </t>
    </r>
    <r>
      <rPr>
        <sz val="10"/>
        <color indexed="8"/>
        <rFont val="Times New Roman"/>
        <family val="1"/>
      </rPr>
      <t>mežs</t>
    </r>
  </si>
  <si>
    <r>
      <rPr>
        <i/>
        <sz val="10"/>
        <color indexed="8"/>
        <rFont val="Times New Roman"/>
        <family val="1"/>
      </rPr>
      <t xml:space="preserve">Betula </t>
    </r>
    <r>
      <rPr>
        <sz val="10"/>
        <color indexed="8"/>
        <rFont val="Times New Roman"/>
        <family val="1"/>
      </rPr>
      <t xml:space="preserve"> mežs</t>
    </r>
  </si>
  <si>
    <r>
      <rPr>
        <i/>
        <sz val="10"/>
        <color indexed="8"/>
        <rFont val="Times New Roman"/>
        <family val="1"/>
      </rPr>
      <t>Pinus</t>
    </r>
    <r>
      <rPr>
        <sz val="10"/>
        <color indexed="8"/>
        <rFont val="Times New Roman"/>
        <family val="1"/>
      </rPr>
      <t xml:space="preserve"> mežs</t>
    </r>
  </si>
  <si>
    <r>
      <rPr>
        <i/>
        <sz val="10"/>
        <color indexed="8"/>
        <rFont val="Times New Roman"/>
        <family val="1"/>
      </rPr>
      <t xml:space="preserve">Pinus </t>
    </r>
    <r>
      <rPr>
        <sz val="10"/>
        <color indexed="8"/>
        <rFont val="Times New Roman"/>
        <family val="1"/>
      </rPr>
      <t>mežs</t>
    </r>
  </si>
  <si>
    <t>Zāģmateriāli, koksnes iepakojamais materiāls</t>
  </si>
  <si>
    <t>Saimniekaugi</t>
  </si>
  <si>
    <t>Paraugs AR/BEZ simptomiem. Paraugam ņem jaunās lapas. Viens paraugs - 5 lapas.</t>
  </si>
  <si>
    <t>Kaitīgā organisma apsekojumu grupa</t>
  </si>
  <si>
    <t>Paraugs AR/BEZ simptomiem. Paraugs AR simptomiem - zars (-i), kam klāt ir 10-25 lapas atkarībā no lapas izmēra. Paraugs BEZ simptomiem - zars (-i), kam klāt ir 10-200 lapas atkarībā no apsekoto saimniekaugu daudzuma un to lapu izmēra. Ņemot paraugu bez simptomiem, to norāda pieteikumā parauga testēšanai (sadaļā “Bojājuma raksturs” atzīmē lodziņu “Bez pazīmēm”).</t>
  </si>
  <si>
    <t xml:space="preserve">Paraugu ņem AR/BEZ simptomiem. Paraugam ņem atvases vidus posmu ar vismaz 3 mezgliem. Viens paraugs – 2 atvases. </t>
  </si>
  <si>
    <t>Ievestā kartupeļu sēklas materiāla pārbaudes</t>
  </si>
  <si>
    <t>Paraugs AR simptomiem. Auga lapas.</t>
  </si>
  <si>
    <r>
      <t>t.sk.paraugi</t>
    </r>
    <r>
      <rPr>
        <b/>
        <sz val="10"/>
        <rFont val="Times New Roman"/>
        <family val="1"/>
        <charset val="186"/>
      </rPr>
      <t xml:space="preserve"> ar vai</t>
    </r>
    <r>
      <rPr>
        <b/>
        <sz val="10"/>
        <color theme="1"/>
        <rFont val="Times New Roman"/>
        <family val="1"/>
      </rPr>
      <t xml:space="preserve"> bez pazīmēm</t>
    </r>
  </si>
  <si>
    <t>15.06.2022.-15.08.2022.</t>
  </si>
  <si>
    <t>15.06.2022.-15.09.2022.</t>
  </si>
  <si>
    <t>Paraugus AR simptomiem. Viens paraugs - vismaz 5 lapas.</t>
  </si>
  <si>
    <t>Begomoviruses</t>
  </si>
  <si>
    <t>Cucurbita pepo</t>
  </si>
  <si>
    <t>Augsne</t>
  </si>
  <si>
    <t>Pārbaudes saimniecībās, kur 2018.gada kartupeļu ražā un iepriekš konstatēta kartupeļu gaišā gredzenpuve</t>
  </si>
  <si>
    <t>15.06.2022.- 31.12.2022.</t>
  </si>
  <si>
    <t>01.03.2022.- 31.07.2022. un    15.08.2022.- 31.12.2022.</t>
  </si>
  <si>
    <t>01.01.2022. - 30.04.2022.</t>
  </si>
  <si>
    <t>Pārbaudes saimniecībās, kur 2022.gada kartupeļu ražā konstatēta kartupeļu gaišā gredzenpuve</t>
  </si>
  <si>
    <t>15.08.2022.- 31.12.2022.</t>
  </si>
  <si>
    <t xml:space="preserve">Atpakaļizsekojamības veikšana saistībā ar 2022.gada ražā konstatēto kartupeļu gaišo gredzenpuvi </t>
  </si>
  <si>
    <t xml:space="preserve">Paraugam ņem mitru augsni. Parauga lielums - 500-1500 ml. Paraugu ievāc no vairākām vietām laukā augu sakņu tuvumā 0-30 (mak. 60) cm dziļumā. </t>
  </si>
  <si>
    <t xml:space="preserve">01.01.2022.- 31.12.2022. </t>
  </si>
  <si>
    <t>01.06.2022.-31.08.2022.</t>
  </si>
  <si>
    <t>01.07.2022.-31.08.2022.</t>
  </si>
  <si>
    <t>01.06.2022.- 31.08.2022.</t>
  </si>
  <si>
    <t>01.05.2022.-30.06.2022.</t>
  </si>
  <si>
    <t>01.05.2022.-31.10.2022.</t>
  </si>
  <si>
    <t>01.05.2022. - 30.09.2022.</t>
  </si>
  <si>
    <t xml:space="preserve"> </t>
  </si>
  <si>
    <t>Chrysanthemum stem necrosis virus [CSNV00]</t>
  </si>
  <si>
    <t>Dendranthema x grandiflorum   Solanum lycopersicum</t>
  </si>
  <si>
    <t>Black raspberry latent virus [TSVBL0]</t>
  </si>
  <si>
    <t>Rubus</t>
  </si>
  <si>
    <t xml:space="preserve"> Acer saccharum, Liriodendron tulipifera, </t>
  </si>
  <si>
    <t>Kabaču stādījumi</t>
  </si>
  <si>
    <t>01.01.2022.-31.12.2022.</t>
  </si>
  <si>
    <r>
      <t>Grapevine flavescence dorée phytoplasma,</t>
    </r>
    <r>
      <rPr>
        <b/>
        <i/>
        <sz val="10"/>
        <color theme="1"/>
        <rFont val="Times New Roman"/>
        <family val="1"/>
      </rPr>
      <t xml:space="preserve"> Scaphoideus titanus</t>
    </r>
    <r>
      <rPr>
        <b/>
        <sz val="10"/>
        <color theme="1"/>
        <rFont val="Times New Roman"/>
        <family val="1"/>
      </rPr>
      <t xml:space="preserve">, </t>
    </r>
    <r>
      <rPr>
        <b/>
        <i/>
        <sz val="10"/>
        <color theme="1"/>
        <rFont val="Times New Roman"/>
        <family val="1"/>
      </rPr>
      <t>Xylella fastidiosa</t>
    </r>
    <r>
      <rPr>
        <b/>
        <sz val="10"/>
        <color theme="1"/>
        <rFont val="Times New Roman"/>
        <family val="1"/>
      </rPr>
      <t xml:space="preserve">, Peach rosette mosaic virus, </t>
    </r>
    <r>
      <rPr>
        <b/>
        <i/>
        <sz val="10"/>
        <color theme="1"/>
        <rFont val="Times New Roman"/>
        <family val="1"/>
      </rPr>
      <t>Longidorus diadecturus</t>
    </r>
  </si>
  <si>
    <t>Pissodes fasciatus [PISOFA], Pissodes nemorensis [PISONE], Pissodes nitidus [PISONI], Pissodes strobi [PISOST], Pissodes terminalis [PISOTE]</t>
  </si>
  <si>
    <t>Apsekojumi  piemājas dārzos</t>
  </si>
  <si>
    <t>Apsekojumi parkos, dendrārijos,  botāniskajos dārzos u.c.</t>
  </si>
  <si>
    <t>15.05.2022.- 15.10.2022.</t>
  </si>
  <si>
    <t>9.12.7.</t>
  </si>
  <si>
    <t xml:space="preserve">Erwinia amylovora, Anoplophora chinensis, </t>
  </si>
  <si>
    <t>Erwinia amylovora, Popillia japonica,  Anoplophora chinensis, Rhagoletis pomonella</t>
  </si>
  <si>
    <t>15.08.2022. - 31.12.2022.</t>
  </si>
  <si>
    <t>15.08.2022.-31.12.2022.</t>
  </si>
  <si>
    <t>15.07.2022.-15.09.2022.</t>
  </si>
  <si>
    <t>15.04.2022.- 30.10.2022.</t>
  </si>
  <si>
    <t xml:space="preserve">01.05.2022.- 31.10.2022. </t>
  </si>
  <si>
    <t>01.06.2022.- 15.10.2022.</t>
  </si>
  <si>
    <t>01.06.2022.- 15.09.2022.</t>
  </si>
  <si>
    <t>15.05.2022.- 15.09.2022.</t>
  </si>
  <si>
    <t>15.05.2022.-15.09.2022,
 ja vid.temp.&gt; +15°C</t>
  </si>
  <si>
    <t>15.05.2022.-15.09.2022.</t>
  </si>
  <si>
    <t>15.05.2022.-15.09.2021.</t>
  </si>
  <si>
    <t>01.012022.-31.12.2022.</t>
  </si>
  <si>
    <t>01.04.2022.- 15.10.2022.</t>
  </si>
  <si>
    <t>01.01.2022-31.12.2022.</t>
  </si>
  <si>
    <t>01.01.2022.- 31.12.2022.</t>
  </si>
  <si>
    <t>15.05.2022.-15.09.2022.,
 ja vid.temp.&gt; +15°C</t>
  </si>
  <si>
    <t xml:space="preserve">01.05.2022.-30.09.2022. </t>
  </si>
  <si>
    <t>15.05.2022.-15.09.2022., 
ja vid.temp.&gt; +15°C</t>
  </si>
  <si>
    <t>15.07.2022.- 15.09.2022.</t>
  </si>
  <si>
    <t>01.01.2022.-31.05.2022.</t>
  </si>
  <si>
    <t>01.07.2022.-15.09.2022.</t>
  </si>
  <si>
    <t>01.05.2022. - 01.10.2022.</t>
  </si>
  <si>
    <t>01.05.2022.- 01.09.2022.</t>
  </si>
  <si>
    <t>9.8.14.</t>
  </si>
  <si>
    <t>Tomato brown rugose fruit virus [ToBRFV], Tomato ringspot virus [TORSV0], Tomato mild mottle virus [TOMMOV]</t>
  </si>
  <si>
    <t xml:space="preserve">Tomato brown rugose fruit virus [ToBRFV]
</t>
  </si>
  <si>
    <t>Aromia bungi, Xylella fastidiosa, Anoplophora chinensis, Popillia japonica, Conotrachelus nenuphar</t>
  </si>
  <si>
    <t>Delta slazdi</t>
  </si>
  <si>
    <t>Solanum lycopersicum        Capsicum annuum</t>
  </si>
  <si>
    <t xml:space="preserve"> Stādījums</t>
  </si>
  <si>
    <t>Vismaz 1 augs ar saknēm.</t>
  </si>
  <si>
    <t>500 ml no katras paraugu ņemšanas vietas.</t>
  </si>
  <si>
    <t>Malus, Prunus</t>
  </si>
  <si>
    <t>01.05.2022.- 10.06.2022.</t>
  </si>
  <si>
    <t xml:space="preserve">RNKO: Raspberry bushy dwarf virus [RBDV00] </t>
  </si>
  <si>
    <t xml:space="preserve"> Fragaria</t>
  </si>
  <si>
    <t>Cydonia, Fragaria, Malus, Prunus, Pyrus</t>
  </si>
  <si>
    <t>Mātesaugi</t>
  </si>
  <si>
    <t>Ribes</t>
  </si>
  <si>
    <t>15.06.2022.-15.08.2022., ja vid.temp.&gt; +15°C</t>
  </si>
  <si>
    <t>15.06.2022.-31.07.2022.</t>
  </si>
  <si>
    <t xml:space="preserve">RNKO: Potato spindle tuber viroid [PSTVD0] </t>
  </si>
  <si>
    <t xml:space="preserve">RNKO: Pepino mosaic virus [PEPMV0] </t>
  </si>
  <si>
    <r>
      <t xml:space="preserve">Xylella fastidiosa </t>
    </r>
    <r>
      <rPr>
        <sz val="10"/>
        <rFont val="Times New Roman"/>
        <family val="1"/>
      </rPr>
      <t>[XYLEFA]</t>
    </r>
  </si>
  <si>
    <r>
      <t xml:space="preserve">Xylella fastidiosa </t>
    </r>
    <r>
      <rPr>
        <sz val="10"/>
        <color theme="1"/>
        <rFont val="Times New Roman"/>
        <family val="1"/>
      </rPr>
      <t>[XYLEFA]</t>
    </r>
  </si>
  <si>
    <r>
      <rPr>
        <i/>
        <sz val="10"/>
        <color theme="1"/>
        <rFont val="Times New Roman"/>
        <family val="1"/>
      </rPr>
      <t>Malus, Pyrus, Cydonia, Chaenomeles, Sorbus, Ribes, Vaccinium</t>
    </r>
    <r>
      <rPr>
        <strike/>
        <sz val="10"/>
        <color theme="1"/>
        <rFont val="Times New Roman"/>
        <family val="1"/>
      </rPr>
      <t xml:space="preserve"> </t>
    </r>
  </si>
  <si>
    <r>
      <t xml:space="preserve"> </t>
    </r>
    <r>
      <rPr>
        <i/>
        <sz val="10"/>
        <color indexed="8"/>
        <rFont val="Times New Roman"/>
        <family val="1"/>
      </rPr>
      <t>Corylus</t>
    </r>
  </si>
  <si>
    <r>
      <t xml:space="preserve">Erwinia amylovora </t>
    </r>
    <r>
      <rPr>
        <sz val="10"/>
        <rFont val="Times New Roman"/>
        <family val="1"/>
      </rPr>
      <t>[ERWIAM]</t>
    </r>
  </si>
  <si>
    <t xml:space="preserve"> Paraugu ņem saskaņā ar 21.07.2008. Ministru kabineta noteikumiem Nr.575</t>
  </si>
  <si>
    <r>
      <rPr>
        <sz val="10"/>
        <rFont val="Times New Roman"/>
        <family val="1"/>
      </rPr>
      <t>RNKO</t>
    </r>
    <r>
      <rPr>
        <i/>
        <sz val="10"/>
        <rFont val="Times New Roman"/>
        <family val="1"/>
      </rPr>
      <t xml:space="preserve">: Aphelenchoides blastophthorus </t>
    </r>
    <r>
      <rPr>
        <sz val="10"/>
        <rFont val="Times New Roman"/>
        <family val="1"/>
      </rPr>
      <t>[APLOBL]</t>
    </r>
    <r>
      <rPr>
        <i/>
        <sz val="10"/>
        <rFont val="Times New Roman"/>
        <family val="1"/>
      </rPr>
      <t xml:space="preserve">, A.fragariae </t>
    </r>
    <r>
      <rPr>
        <sz val="10"/>
        <rFont val="Times New Roman"/>
        <family val="1"/>
      </rPr>
      <t>[APLOFR]</t>
    </r>
    <r>
      <rPr>
        <i/>
        <sz val="10"/>
        <rFont val="Times New Roman"/>
        <family val="1"/>
      </rPr>
      <t xml:space="preserve">, A.ritzemabosi </t>
    </r>
    <r>
      <rPr>
        <sz val="10"/>
        <rFont val="Times New Roman"/>
        <family val="1"/>
      </rPr>
      <t>[APLORI]</t>
    </r>
    <r>
      <rPr>
        <i/>
        <sz val="10"/>
        <rFont val="Times New Roman"/>
        <family val="1"/>
      </rPr>
      <t xml:space="preserve">, </t>
    </r>
    <r>
      <rPr>
        <b/>
        <i/>
        <u/>
        <sz val="10"/>
        <rFont val="Times New Roman"/>
        <family val="1"/>
      </rPr>
      <t xml:space="preserve">A.besseyi </t>
    </r>
    <r>
      <rPr>
        <sz val="10"/>
        <rFont val="Times New Roman"/>
        <family val="1"/>
      </rPr>
      <t xml:space="preserve">[APLOBE] </t>
    </r>
  </si>
  <si>
    <r>
      <rPr>
        <sz val="10"/>
        <rFont val="Times New Roman"/>
        <family val="1"/>
      </rPr>
      <t>RNKO:</t>
    </r>
    <r>
      <rPr>
        <i/>
        <sz val="10"/>
        <rFont val="Times New Roman"/>
        <family val="1"/>
      </rPr>
      <t xml:space="preserve"> Aphelenchoides ritzemabosi </t>
    </r>
    <r>
      <rPr>
        <sz val="10"/>
        <rFont val="Times New Roman"/>
        <family val="1"/>
      </rPr>
      <t>[APLORI]</t>
    </r>
  </si>
  <si>
    <r>
      <rPr>
        <sz val="10"/>
        <rFont val="Times New Roman"/>
        <family val="1"/>
      </rPr>
      <t>RNKO:</t>
    </r>
    <r>
      <rPr>
        <i/>
        <sz val="10"/>
        <rFont val="Times New Roman"/>
        <family val="1"/>
      </rPr>
      <t xml:space="preserve"> Meloidogyne arenaria </t>
    </r>
    <r>
      <rPr>
        <sz val="10"/>
        <rFont val="Times New Roman"/>
        <family val="1"/>
      </rPr>
      <t>[MELGAR]</t>
    </r>
    <r>
      <rPr>
        <i/>
        <sz val="10"/>
        <rFont val="Times New Roman"/>
        <family val="1"/>
      </rPr>
      <t xml:space="preserve">,  M. incognita </t>
    </r>
    <r>
      <rPr>
        <sz val="10"/>
        <rFont val="Times New Roman"/>
        <family val="1"/>
      </rPr>
      <t>[MELGIN]</t>
    </r>
    <r>
      <rPr>
        <i/>
        <sz val="10"/>
        <rFont val="Times New Roman"/>
        <family val="1"/>
      </rPr>
      <t xml:space="preserve">, M. javanica </t>
    </r>
    <r>
      <rPr>
        <sz val="10"/>
        <rFont val="Times New Roman"/>
        <family val="1"/>
      </rPr>
      <t>[MELGJA]</t>
    </r>
  </si>
  <si>
    <r>
      <rPr>
        <sz val="10"/>
        <rFont val="Times New Roman"/>
        <family val="1"/>
      </rPr>
      <t>RNKO:</t>
    </r>
    <r>
      <rPr>
        <i/>
        <sz val="10"/>
        <rFont val="Times New Roman"/>
        <family val="1"/>
      </rPr>
      <t xml:space="preserve"> Meloidogyne hapla</t>
    </r>
    <r>
      <rPr>
        <sz val="10"/>
        <rFont val="Times New Roman"/>
        <family val="1"/>
      </rPr>
      <t xml:space="preserve"> [MELGHA] </t>
    </r>
  </si>
  <si>
    <r>
      <rPr>
        <sz val="10"/>
        <rFont val="Times New Roman"/>
        <family val="1"/>
      </rPr>
      <t xml:space="preserve">RNKO: </t>
    </r>
    <r>
      <rPr>
        <i/>
        <sz val="10"/>
        <rFont val="Times New Roman"/>
        <family val="1"/>
      </rPr>
      <t xml:space="preserve">Phytophthora fragariae </t>
    </r>
    <r>
      <rPr>
        <sz val="10"/>
        <rFont val="Times New Roman"/>
        <family val="1"/>
      </rPr>
      <t>[PHYTFR]</t>
    </r>
  </si>
  <si>
    <r>
      <rPr>
        <sz val="10"/>
        <rFont val="Times New Roman"/>
        <family val="1"/>
      </rPr>
      <t xml:space="preserve">RNKO: </t>
    </r>
    <r>
      <rPr>
        <i/>
        <sz val="10"/>
        <rFont val="Times New Roman"/>
        <family val="1"/>
      </rPr>
      <t xml:space="preserve">Phytophthora cactorum </t>
    </r>
    <r>
      <rPr>
        <sz val="10"/>
        <rFont val="Times New Roman"/>
        <family val="1"/>
      </rPr>
      <t>[PHYTCC]</t>
    </r>
  </si>
  <si>
    <r>
      <rPr>
        <sz val="10"/>
        <rFont val="Times New Roman"/>
        <family val="1"/>
      </rPr>
      <t xml:space="preserve">RNKO: </t>
    </r>
    <r>
      <rPr>
        <i/>
        <sz val="10"/>
        <rFont val="Times New Roman"/>
        <family val="1"/>
      </rPr>
      <t xml:space="preserve">Xanthomonas fragariae </t>
    </r>
    <r>
      <rPr>
        <sz val="10"/>
        <rFont val="Times New Roman"/>
        <family val="1"/>
      </rPr>
      <t>[XANTFR]</t>
    </r>
  </si>
  <si>
    <r>
      <rPr>
        <sz val="10"/>
        <rFont val="Times New Roman"/>
        <family val="1"/>
      </rPr>
      <t>RNKO:</t>
    </r>
    <r>
      <rPr>
        <i/>
        <sz val="10"/>
        <rFont val="Times New Roman"/>
        <family val="1"/>
      </rPr>
      <t xml:space="preserve"> Pseudomonas syringae pv.persicae </t>
    </r>
    <r>
      <rPr>
        <sz val="10"/>
        <rFont val="Times New Roman"/>
        <family val="1"/>
      </rPr>
      <t>[PSDMPE]</t>
    </r>
  </si>
  <si>
    <r>
      <rPr>
        <sz val="10"/>
        <rFont val="Times New Roman"/>
        <family val="1"/>
      </rPr>
      <t>RNKO:</t>
    </r>
    <r>
      <rPr>
        <i/>
        <sz val="10"/>
        <rFont val="Times New Roman"/>
        <family val="1"/>
      </rPr>
      <t xml:space="preserve"> Pseudomonas syringae pv. morsprunorum </t>
    </r>
    <r>
      <rPr>
        <sz val="10"/>
        <rFont val="Times New Roman"/>
        <family val="1"/>
      </rPr>
      <t>[PSDMMP]</t>
    </r>
    <r>
      <rPr>
        <i/>
        <sz val="10"/>
        <rFont val="Times New Roman"/>
        <family val="1"/>
      </rPr>
      <t xml:space="preserve">, Xanthomonas arboricola pv. pruni </t>
    </r>
    <r>
      <rPr>
        <sz val="10"/>
        <rFont val="Times New Roman"/>
        <family val="1"/>
      </rPr>
      <t>[XANTPR]</t>
    </r>
  </si>
  <si>
    <r>
      <rPr>
        <sz val="10"/>
        <rFont val="Times New Roman"/>
        <family val="1"/>
      </rPr>
      <t>RNKO:</t>
    </r>
    <r>
      <rPr>
        <i/>
        <sz val="10"/>
        <rFont val="Times New Roman"/>
        <family val="1"/>
      </rPr>
      <t xml:space="preserve"> Candidatus </t>
    </r>
    <r>
      <rPr>
        <sz val="10"/>
        <rFont val="Times New Roman"/>
        <family val="1"/>
      </rPr>
      <t>Phytoplasma</t>
    </r>
    <r>
      <rPr>
        <i/>
        <sz val="10"/>
        <rFont val="Times New Roman"/>
        <family val="1"/>
      </rPr>
      <t xml:space="preserve"> prunorum </t>
    </r>
    <r>
      <rPr>
        <sz val="10"/>
        <rFont val="Times New Roman"/>
        <family val="1"/>
      </rPr>
      <t xml:space="preserve"> [PHYPPR]</t>
    </r>
  </si>
  <si>
    <r>
      <rPr>
        <sz val="10"/>
        <rFont val="Times New Roman"/>
        <family val="1"/>
      </rPr>
      <t>RNKO:</t>
    </r>
    <r>
      <rPr>
        <i/>
        <sz val="10"/>
        <rFont val="Times New Roman"/>
        <family val="1"/>
      </rPr>
      <t xml:space="preserve"> Ditylenchus dipsaci </t>
    </r>
    <r>
      <rPr>
        <sz val="10"/>
        <rFont val="Times New Roman"/>
        <family val="1"/>
      </rPr>
      <t>[DITYDI]</t>
    </r>
  </si>
  <si>
    <r>
      <rPr>
        <sz val="10"/>
        <rFont val="Times New Roman"/>
        <family val="1"/>
      </rPr>
      <t>RNKO</t>
    </r>
    <r>
      <rPr>
        <i/>
        <sz val="10"/>
        <rFont val="Times New Roman"/>
        <family val="1"/>
      </rPr>
      <t>: Diaporthe vaccinii</t>
    </r>
  </si>
  <si>
    <r>
      <t xml:space="preserve">RNKO: </t>
    </r>
    <r>
      <rPr>
        <i/>
        <sz val="10"/>
        <rFont val="Times New Roman"/>
        <family val="1"/>
      </rPr>
      <t xml:space="preserve">Tetranychus urticae </t>
    </r>
    <r>
      <rPr>
        <sz val="10"/>
        <rFont val="Times New Roman"/>
        <family val="1"/>
      </rPr>
      <t xml:space="preserve">[TETRUR] </t>
    </r>
  </si>
  <si>
    <r>
      <t>Vaccinium</t>
    </r>
    <r>
      <rPr>
        <strike/>
        <sz val="10"/>
        <color rgb="FFFF00FF"/>
        <rFont val="Times New Roman"/>
        <family val="1"/>
      </rPr>
      <t xml:space="preserve"> </t>
    </r>
  </si>
  <si>
    <t xml:space="preserve">Larix </t>
  </si>
  <si>
    <r>
      <t xml:space="preserve">Mycodiella laricis-leptolepidis  </t>
    </r>
    <r>
      <rPr>
        <sz val="10"/>
        <rFont val="Times New Roman"/>
        <family val="1"/>
      </rPr>
      <t>[MYCOLL]</t>
    </r>
  </si>
  <si>
    <r>
      <t xml:space="preserve">Davidsoniella virescens  </t>
    </r>
    <r>
      <rPr>
        <sz val="10"/>
        <rFont val="Times New Roman"/>
        <family val="1"/>
      </rPr>
      <t>[CERAVI]</t>
    </r>
  </si>
  <si>
    <r>
      <t xml:space="preserve">Bretziella fagacearum  </t>
    </r>
    <r>
      <rPr>
        <sz val="10"/>
        <rFont val="Times New Roman"/>
        <family val="1"/>
      </rPr>
      <t>[CERAFA]</t>
    </r>
  </si>
  <si>
    <r>
      <t xml:space="preserve">Anoplophora chinensis </t>
    </r>
    <r>
      <rPr>
        <sz val="10"/>
        <rFont val="Times New Roman"/>
        <family val="1"/>
      </rPr>
      <t>[ANOLCN]</t>
    </r>
    <r>
      <rPr>
        <i/>
        <sz val="10"/>
        <rFont val="Times New Roman"/>
        <family val="1"/>
      </rPr>
      <t xml:space="preserve">, Anoplophora glabripennis </t>
    </r>
    <r>
      <rPr>
        <sz val="10"/>
        <rFont val="Times New Roman"/>
        <family val="1"/>
      </rPr>
      <t>[ANOLGL]</t>
    </r>
  </si>
  <si>
    <r>
      <t>Xylella fastidiosa</t>
    </r>
    <r>
      <rPr>
        <sz val="10"/>
        <rFont val="Times New Roman"/>
        <family val="1"/>
      </rPr>
      <t xml:space="preserve"> [XYLEFA]</t>
    </r>
  </si>
  <si>
    <r>
      <t xml:space="preserve">Dothistroma septosporum  </t>
    </r>
    <r>
      <rPr>
        <sz val="10"/>
        <rFont val="Times New Roman"/>
        <family val="1"/>
      </rPr>
      <t>[SCIRPI]</t>
    </r>
    <r>
      <rPr>
        <i/>
        <sz val="10"/>
        <rFont val="Times New Roman"/>
        <family val="1"/>
      </rPr>
      <t xml:space="preserve">,  Lecanosticta acicola </t>
    </r>
    <r>
      <rPr>
        <sz val="10"/>
        <rFont val="Times New Roman"/>
        <family val="1"/>
      </rPr>
      <t xml:space="preserve">[SCIRAC] </t>
    </r>
    <r>
      <rPr>
        <i/>
        <sz val="10"/>
        <rFont val="Times New Roman"/>
        <family val="1"/>
      </rPr>
      <t xml:space="preserve">         Dothistroma pini </t>
    </r>
    <r>
      <rPr>
        <sz val="10"/>
        <rFont val="Times New Roman"/>
        <family val="1"/>
      </rPr>
      <t>[DOTSPI]</t>
    </r>
  </si>
  <si>
    <r>
      <t xml:space="preserve">Ralstonia pseudosolanacearum </t>
    </r>
    <r>
      <rPr>
        <sz val="10"/>
        <rFont val="Times New Roman"/>
        <family val="1"/>
      </rPr>
      <t>[RALSPS]</t>
    </r>
  </si>
  <si>
    <t>Rose rosette virus [RRV000]</t>
  </si>
  <si>
    <t>Solanum lycopersicum, Capsicum annuum</t>
  </si>
  <si>
    <r>
      <t>Casuarina, Heliconia,</t>
    </r>
    <r>
      <rPr>
        <i/>
        <sz val="10"/>
        <color indexed="8"/>
        <rFont val="Times New Roman"/>
        <family val="1"/>
      </rPr>
      <t xml:space="preserve">Solanum lycopersicum, Solanum melongena, Rosa </t>
    </r>
  </si>
  <si>
    <r>
      <t>Rosa</t>
    </r>
    <r>
      <rPr>
        <i/>
        <strike/>
        <sz val="10"/>
        <color rgb="FFFF00FF"/>
        <rFont val="Times New Roman"/>
        <family val="1"/>
      </rPr>
      <t xml:space="preserve"> </t>
    </r>
  </si>
  <si>
    <r>
      <t xml:space="preserve">Fusarium circinatum </t>
    </r>
    <r>
      <rPr>
        <sz val="10"/>
        <rFont val="Times New Roman"/>
        <family val="1"/>
      </rPr>
      <t>[GIBBCI]</t>
    </r>
  </si>
  <si>
    <r>
      <t xml:space="preserve">Bretziella fagacearum </t>
    </r>
    <r>
      <rPr>
        <sz val="10"/>
        <rFont val="Times New Roman"/>
        <family val="1"/>
      </rPr>
      <t>[CERAFA]</t>
    </r>
  </si>
  <si>
    <t xml:space="preserve">Pinus </t>
  </si>
  <si>
    <r>
      <t>Parastā priede (</t>
    </r>
    <r>
      <rPr>
        <i/>
        <sz val="10"/>
        <color indexed="8"/>
        <rFont val="Times New Roman"/>
        <family val="1"/>
      </rPr>
      <t xml:space="preserve">Pinus sylvestris </t>
    </r>
    <r>
      <rPr>
        <sz val="10"/>
        <color indexed="8"/>
        <rFont val="Times New Roman"/>
        <family val="1"/>
      </rPr>
      <t>)</t>
    </r>
  </si>
  <si>
    <t>Lophodermium seditiosum, Gremmeniella abietina</t>
  </si>
  <si>
    <r>
      <t xml:space="preserve">Lophodermium seditiosum </t>
    </r>
    <r>
      <rPr>
        <sz val="10"/>
        <rFont val="Times New Roman"/>
        <family val="1"/>
      </rPr>
      <t xml:space="preserve">[LOPHSE], </t>
    </r>
    <r>
      <rPr>
        <i/>
        <sz val="10"/>
        <rFont val="Times New Roman"/>
        <family val="1"/>
      </rPr>
      <t xml:space="preserve">Gremmeniella abietina </t>
    </r>
    <r>
      <rPr>
        <sz val="10"/>
        <rFont val="Times New Roman"/>
        <family val="1"/>
      </rPr>
      <t>[GREMA]</t>
    </r>
  </si>
  <si>
    <r>
      <t>Capsicum</t>
    </r>
    <r>
      <rPr>
        <sz val="10"/>
        <rFont val="Times New Roman"/>
        <family val="1"/>
      </rPr>
      <t xml:space="preserve"> , </t>
    </r>
    <r>
      <rPr>
        <i/>
        <sz val="10"/>
        <rFont val="Times New Roman"/>
        <family val="1"/>
      </rPr>
      <t>Solanum melongena, Fragaria</t>
    </r>
    <r>
      <rPr>
        <sz val="10"/>
        <rFont val="Times New Roman"/>
        <family val="1"/>
      </rPr>
      <t xml:space="preserve"> , </t>
    </r>
    <r>
      <rPr>
        <i/>
        <sz val="10"/>
        <rFont val="Times New Roman"/>
        <family val="1"/>
      </rPr>
      <t>Solanum lycopersicum,  Dahlia ,  Gladiolus , Hyacinthus ,  Lilium,  Narcissus,</t>
    </r>
    <r>
      <rPr>
        <i/>
        <strike/>
        <sz val="10"/>
        <rFont val="Times New Roman"/>
        <family val="1"/>
      </rPr>
      <t xml:space="preserve"> </t>
    </r>
    <r>
      <rPr>
        <i/>
        <sz val="10"/>
        <rFont val="Times New Roman"/>
        <family val="1"/>
      </rPr>
      <t xml:space="preserve">Iris, Tulipa, Brassica </t>
    </r>
    <r>
      <rPr>
        <sz val="10"/>
        <rFont val="Times New Roman"/>
        <family val="1"/>
      </rPr>
      <t>u.c.</t>
    </r>
  </si>
  <si>
    <r>
      <t xml:space="preserve">Liriomyza sativae </t>
    </r>
    <r>
      <rPr>
        <sz val="10"/>
        <rFont val="Times New Roman"/>
        <family val="1"/>
      </rPr>
      <t>[LIRISA]</t>
    </r>
    <r>
      <rPr>
        <i/>
        <sz val="10"/>
        <rFont val="Times New Roman"/>
        <family val="1"/>
      </rPr>
      <t xml:space="preserve">, Thrips palmi </t>
    </r>
    <r>
      <rPr>
        <sz val="10"/>
        <rFont val="Times New Roman"/>
        <family val="1"/>
      </rPr>
      <t>[THRIPL]</t>
    </r>
    <r>
      <rPr>
        <i/>
        <sz val="10"/>
        <rFont val="Times New Roman"/>
        <family val="1"/>
      </rPr>
      <t xml:space="preserve">, Amauromyza maculosa </t>
    </r>
    <r>
      <rPr>
        <sz val="10"/>
        <rFont val="Times New Roman"/>
        <family val="1"/>
      </rPr>
      <t>[AMAZMA]</t>
    </r>
  </si>
  <si>
    <r>
      <rPr>
        <sz val="10"/>
        <rFont val="Times New Roman"/>
        <family val="1"/>
      </rPr>
      <t>RNKO:</t>
    </r>
    <r>
      <rPr>
        <i/>
        <sz val="10"/>
        <rFont val="Times New Roman"/>
        <family val="1"/>
      </rPr>
      <t xml:space="preserve"> Clavibacter michiganensis ssp. michiganensis </t>
    </r>
    <r>
      <rPr>
        <sz val="10"/>
        <rFont val="Times New Roman"/>
        <family val="1"/>
      </rPr>
      <t>[CORBMI]</t>
    </r>
  </si>
  <si>
    <t>Pārbaudes saimniecībās, kurās audzē gurķu, kabaču, arbūzu sēklas</t>
  </si>
  <si>
    <t>Tomato leaf curl New Delhi virus [TOLCND]</t>
  </si>
  <si>
    <r>
      <t xml:space="preserve">Fusarium oxysporum f.sp.cucumerinum </t>
    </r>
    <r>
      <rPr>
        <sz val="10"/>
        <rFont val="Times New Roman"/>
        <family val="1"/>
      </rPr>
      <t>[FUSACC]</t>
    </r>
  </si>
  <si>
    <t>Paraugs AR simtomiem un sastāv no visa auga/-iem ar saknēm.</t>
  </si>
  <si>
    <t>Potato spindle tuber viroid [PSTVD0] un vīrusu noteikšana</t>
  </si>
  <si>
    <r>
      <t xml:space="preserve">Bursaphelenchus xylophilus </t>
    </r>
    <r>
      <rPr>
        <sz val="10"/>
        <rFont val="Times New Roman"/>
        <family val="1"/>
      </rPr>
      <t>[BURSXY]</t>
    </r>
  </si>
  <si>
    <r>
      <t>Malus, Pyrus, Crataegus, Sorbus, Cotoneaster, Cydonia, Chaenomeles, Amelanchier, Eriobotrya, Mespilus, Pyracantha, Photinia davidiana</t>
    </r>
    <r>
      <rPr>
        <i/>
        <strike/>
        <sz val="10"/>
        <color rgb="FFFF00FF"/>
        <rFont val="Times New Roman"/>
        <family val="1"/>
      </rPr>
      <t xml:space="preserve"> </t>
    </r>
  </si>
  <si>
    <t>Chaenomeles</t>
  </si>
  <si>
    <r>
      <t xml:space="preserve">Paraugu uz </t>
    </r>
    <r>
      <rPr>
        <i/>
        <sz val="10"/>
        <rFont val="Times New Roman"/>
        <family val="1"/>
      </rPr>
      <t>Tilletia indica</t>
    </r>
    <r>
      <rPr>
        <sz val="10"/>
        <rFont val="Times New Roman"/>
        <family val="1"/>
      </rPr>
      <t xml:space="preserve"> ņem reizē ar paraugu sēklu sertifikācijai. Paraugam ņem 1 kg nekodinātu graudu. </t>
    </r>
  </si>
  <si>
    <t>Globodera rostochiensis [HETDRO], Globodera pallida [HETDPA]</t>
  </si>
  <si>
    <r>
      <t xml:space="preserve">Globodera rostochiensis </t>
    </r>
    <r>
      <rPr>
        <b/>
        <sz val="10"/>
        <rFont val="Times New Roman"/>
        <family val="1"/>
      </rPr>
      <t>[HETDRO]</t>
    </r>
    <r>
      <rPr>
        <b/>
        <i/>
        <sz val="10"/>
        <rFont val="Times New Roman"/>
        <family val="1"/>
      </rPr>
      <t xml:space="preserve">, Globodera pallida </t>
    </r>
    <r>
      <rPr>
        <b/>
        <sz val="10"/>
        <rFont val="Times New Roman"/>
        <family val="1"/>
      </rPr>
      <t>[HETDPA]</t>
    </r>
    <r>
      <rPr>
        <b/>
        <i/>
        <sz val="10"/>
        <rFont val="Times New Roman"/>
        <family val="1"/>
      </rPr>
      <t xml:space="preserve">,     Synchytrium endobioticum </t>
    </r>
    <r>
      <rPr>
        <b/>
        <sz val="10"/>
        <rFont val="Times New Roman"/>
        <family val="1"/>
      </rPr>
      <t>[SYNCEN]</t>
    </r>
  </si>
  <si>
    <r>
      <t xml:space="preserve">Liriomyza sativae </t>
    </r>
    <r>
      <rPr>
        <sz val="10"/>
        <rFont val="Times New Roman"/>
        <family val="1"/>
      </rPr>
      <t>[LIRISA]</t>
    </r>
    <r>
      <rPr>
        <i/>
        <sz val="10"/>
        <rFont val="Times New Roman"/>
        <family val="1"/>
      </rPr>
      <t>, Thrips palmi</t>
    </r>
    <r>
      <rPr>
        <sz val="10"/>
        <rFont val="Times New Roman"/>
        <family val="1"/>
      </rPr>
      <t xml:space="preserve"> [THRIPL]</t>
    </r>
    <r>
      <rPr>
        <i/>
        <sz val="10"/>
        <rFont val="Times New Roman"/>
        <family val="1"/>
      </rPr>
      <t xml:space="preserve">, Amauromyza maculosa </t>
    </r>
    <r>
      <rPr>
        <sz val="10"/>
        <rFont val="Times New Roman"/>
        <family val="1"/>
      </rPr>
      <t>[AMAZMA]</t>
    </r>
  </si>
  <si>
    <r>
      <t xml:space="preserve">Anoplophora chinensis </t>
    </r>
    <r>
      <rPr>
        <sz val="10"/>
        <rFont val="Times New Roman"/>
        <family val="1"/>
      </rPr>
      <t>[ANOLCN]</t>
    </r>
  </si>
  <si>
    <r>
      <t xml:space="preserve">Anoplophora glabripennis </t>
    </r>
    <r>
      <rPr>
        <sz val="10"/>
        <rFont val="Times New Roman"/>
        <family val="1"/>
      </rPr>
      <t>[ANOLGL]</t>
    </r>
  </si>
  <si>
    <r>
      <t xml:space="preserve">Agrilus anxius </t>
    </r>
    <r>
      <rPr>
        <sz val="10"/>
        <rFont val="Times New Roman"/>
        <family val="1"/>
      </rPr>
      <t>[AGRLAX]</t>
    </r>
  </si>
  <si>
    <r>
      <t xml:space="preserve">Anoplophora glabripennis  </t>
    </r>
    <r>
      <rPr>
        <sz val="10"/>
        <rFont val="Times New Roman"/>
        <family val="1"/>
      </rPr>
      <t>[ANOLGL]</t>
    </r>
  </si>
  <si>
    <r>
      <t xml:space="preserve">Agrilus planipennis </t>
    </r>
    <r>
      <rPr>
        <sz val="10"/>
        <rFont val="Times New Roman"/>
        <family val="1"/>
      </rPr>
      <t>[AGRLPL]</t>
    </r>
  </si>
  <si>
    <r>
      <rPr>
        <i/>
        <sz val="10"/>
        <color indexed="8"/>
        <rFont val="Times New Roman"/>
        <family val="1"/>
      </rPr>
      <t xml:space="preserve">Fraxinus </t>
    </r>
    <r>
      <rPr>
        <sz val="10"/>
        <color indexed="8"/>
        <rFont val="Times New Roman"/>
        <family val="1"/>
      </rPr>
      <t xml:space="preserve"> mežs</t>
    </r>
  </si>
  <si>
    <r>
      <t>Fraxinus</t>
    </r>
    <r>
      <rPr>
        <i/>
        <strike/>
        <sz val="10"/>
        <color rgb="FFFF00FF"/>
        <rFont val="Times New Roman"/>
        <family val="1"/>
      </rPr>
      <t xml:space="preserve"> </t>
    </r>
  </si>
  <si>
    <r>
      <t xml:space="preserve">Dendrolimus sibiricus </t>
    </r>
    <r>
      <rPr>
        <sz val="10"/>
        <rFont val="Times New Roman"/>
        <family val="1"/>
      </rPr>
      <t>[DENDSI]</t>
    </r>
  </si>
  <si>
    <r>
      <t xml:space="preserve">Monochamus spp. </t>
    </r>
    <r>
      <rPr>
        <sz val="10"/>
        <rFont val="Times New Roman"/>
        <family val="1"/>
      </rPr>
      <t>(ne-Eiropas)</t>
    </r>
    <r>
      <rPr>
        <i/>
        <sz val="10"/>
        <rFont val="Times New Roman"/>
        <family val="1"/>
      </rPr>
      <t xml:space="preserve"> </t>
    </r>
    <r>
      <rPr>
        <sz val="10"/>
        <rFont val="Times New Roman"/>
        <family val="1"/>
      </rPr>
      <t>[1MONCG]</t>
    </r>
  </si>
  <si>
    <r>
      <t xml:space="preserve">Polygraphus proximus </t>
    </r>
    <r>
      <rPr>
        <sz val="10"/>
        <rFont val="Times New Roman"/>
        <family val="1"/>
      </rPr>
      <t>[POLGPR]</t>
    </r>
  </si>
  <si>
    <r>
      <t xml:space="preserve">Popillia japonica </t>
    </r>
    <r>
      <rPr>
        <sz val="10"/>
        <rFont val="Times New Roman"/>
        <family val="1"/>
      </rPr>
      <t>[POPIJA]</t>
    </r>
  </si>
  <si>
    <t xml:space="preserve"> Acer, Malus, Populus, Prunus, Quercus, Rosa, Tilia, Ulmus, Parthenocissus</t>
  </si>
  <si>
    <t>Malus, Pyrus, Crataegus, Sorbus, Cotoneaster, Cydonia, Chaenomeles, Amelanchier, Eriobotrya, Mespilus, Pyracantha, Photinia davidiana</t>
  </si>
  <si>
    <t xml:space="preserve">Rhagoletis pomonella, Anoplophora chinensis, Xylella fastidiosa, Aromia bungii, Conotrachelus nenuphar, Popillia japonica, Erwinia amylovora </t>
  </si>
  <si>
    <r>
      <t xml:space="preserve">Rhagoletis pomonella </t>
    </r>
    <r>
      <rPr>
        <sz val="10"/>
        <rFont val="Times New Roman"/>
        <family val="1"/>
      </rPr>
      <t>[RHAGPO]</t>
    </r>
  </si>
  <si>
    <r>
      <t xml:space="preserve">Anoplophora chinensis  </t>
    </r>
    <r>
      <rPr>
        <sz val="10"/>
        <rFont val="Times New Roman"/>
        <family val="1"/>
      </rPr>
      <t>[ANOLCN]</t>
    </r>
  </si>
  <si>
    <r>
      <t xml:space="preserve">Aromia bungii </t>
    </r>
    <r>
      <rPr>
        <sz val="10"/>
        <rFont val="Times New Roman"/>
        <family val="1"/>
      </rPr>
      <t>[AROMBU]</t>
    </r>
  </si>
  <si>
    <r>
      <t xml:space="preserve">Conotrachelus nenuphar </t>
    </r>
    <r>
      <rPr>
        <sz val="10"/>
        <rFont val="Times New Roman"/>
        <family val="1"/>
      </rPr>
      <t>[CONHNE]</t>
    </r>
  </si>
  <si>
    <t xml:space="preserve"> Malus, Pyrus, Prunus,  Cydonia oblonga</t>
  </si>
  <si>
    <r>
      <t>Conotrachelus nenuphar</t>
    </r>
    <r>
      <rPr>
        <sz val="10"/>
        <rFont val="Times New Roman"/>
        <family val="1"/>
      </rPr>
      <t xml:space="preserve"> [CONHNE]</t>
    </r>
  </si>
  <si>
    <r>
      <rPr>
        <i/>
        <sz val="10"/>
        <rFont val="Times New Roman"/>
        <family val="1"/>
      </rPr>
      <t>Scaphoideus titanus</t>
    </r>
    <r>
      <rPr>
        <sz val="10"/>
        <rFont val="Times New Roman"/>
        <family val="1"/>
      </rPr>
      <t xml:space="preserve"> [SCAPLI]</t>
    </r>
  </si>
  <si>
    <r>
      <rPr>
        <i/>
        <sz val="10"/>
        <rFont val="Times New Roman"/>
        <family val="1"/>
      </rPr>
      <t>Longidorus diadecturus</t>
    </r>
    <r>
      <rPr>
        <sz val="10"/>
        <rFont val="Times New Roman"/>
        <family val="1"/>
      </rPr>
      <t xml:space="preserve"> [LONGDI]</t>
    </r>
  </si>
  <si>
    <t>Vaccinium</t>
  </si>
  <si>
    <r>
      <rPr>
        <i/>
        <sz val="10"/>
        <color indexed="8"/>
        <rFont val="Times New Roman"/>
        <family val="1"/>
      </rPr>
      <t>Vaccinium</t>
    </r>
    <r>
      <rPr>
        <i/>
        <strike/>
        <sz val="10"/>
        <color rgb="FFFF00FF"/>
        <rFont val="Times New Roman"/>
        <family val="1"/>
      </rPr>
      <t xml:space="preserve"> </t>
    </r>
  </si>
  <si>
    <r>
      <t xml:space="preserve">Thekopsora minima </t>
    </r>
    <r>
      <rPr>
        <sz val="10"/>
        <rFont val="Times New Roman"/>
        <family val="1"/>
      </rPr>
      <t>[THEKMI]</t>
    </r>
  </si>
  <si>
    <r>
      <t xml:space="preserve">Monochamus spp (ne-Eiropas) </t>
    </r>
    <r>
      <rPr>
        <sz val="10"/>
        <rFont val="Times New Roman"/>
        <family val="1"/>
      </rPr>
      <t>[1MONCG]</t>
    </r>
  </si>
  <si>
    <r>
      <t>Polygraphus proximus</t>
    </r>
    <r>
      <rPr>
        <sz val="10"/>
        <rFont val="Times New Roman"/>
        <family val="1"/>
      </rPr>
      <t xml:space="preserve"> [POLGPR]</t>
    </r>
  </si>
  <si>
    <r>
      <rPr>
        <b/>
        <i/>
        <sz val="10"/>
        <rFont val="Times New Roman"/>
        <family val="1"/>
      </rPr>
      <t xml:space="preserve">Thrips palmi, Liriomyza sativae, Bemisia tabaci, </t>
    </r>
    <r>
      <rPr>
        <b/>
        <sz val="10"/>
        <rFont val="Times New Roman"/>
        <family val="1"/>
      </rPr>
      <t xml:space="preserve">Tomato leaf curl New Delhi virus, </t>
    </r>
    <r>
      <rPr>
        <b/>
        <i/>
        <sz val="10"/>
        <rFont val="Times New Roman"/>
        <family val="1"/>
      </rPr>
      <t>Bactericera cockerelli, Scirtothrips dorsalis, Ralstonia pseudosolanacearum</t>
    </r>
    <r>
      <rPr>
        <b/>
        <sz val="10"/>
        <rFont val="Times New Roman"/>
        <family val="1"/>
      </rPr>
      <t xml:space="preserve">, Tomato brown rugose fruit virus, Tomato ringspot virus, Tomato mild mottle virus, Begomoviruses, </t>
    </r>
    <r>
      <rPr>
        <b/>
        <i/>
        <sz val="10"/>
        <rFont val="Times New Roman"/>
        <family val="1"/>
      </rPr>
      <t>Hirschmanniella</t>
    </r>
    <r>
      <rPr>
        <b/>
        <sz val="10"/>
        <rFont val="Times New Roman"/>
        <family val="1"/>
      </rPr>
      <t xml:space="preserve"> spp.</t>
    </r>
  </si>
  <si>
    <t>Thrips palmi [THRIPL], Liriomyza sativae [LIRISA], Bactericera cockerelli [PARZCO], Scirtothrips dorsalis [SCITDO]</t>
  </si>
  <si>
    <r>
      <t xml:space="preserve">Bemisia tabaci </t>
    </r>
    <r>
      <rPr>
        <sz val="10"/>
        <rFont val="Times New Roman"/>
        <family val="1"/>
      </rPr>
      <t>[BEMITA]</t>
    </r>
  </si>
  <si>
    <t>Paraugs AR/BEZ simptomiem. Paraugs sastāv no visa auga. Augam ar simptomiem saknes var nebūt klāt, bet augam jābūt nogrieztam pie paša sakņu kakla. No profesionālajām siltumnīcām, kur augi ir apjomīgi, paraugam var ņemt auga daļas. Paraugs AR simptomiem - lapas ar lapas kātu un ziedu vai augļu ķekari. Paraugs BEZ simptomiem - 10-20 lapas ar lapas kātu, lapas paņemtas no dažādām vietām.</t>
  </si>
  <si>
    <t>Gurķu, ķirbju, kabaču, arbūzu, meloņu apsekojumi ražojošajās platībās (gan segtās, gan lauka)</t>
  </si>
  <si>
    <t>Thrips palmi, Liriomyza sativae, Bemisia tabaci, Tomato leaf curl New Delhi virus, Squash vein yellowing virus, Begomoviruses</t>
  </si>
  <si>
    <t>Thrips palmi [THRIPL], Liriomyza sativae [LIRISA]</t>
  </si>
  <si>
    <t>Bemisia tabaci [BEMITA]</t>
  </si>
  <si>
    <t>Squash vein yellowing virus [SQVYVX]</t>
  </si>
  <si>
    <t>Clavibacter sepedonicus [CORBSE], Ralstonia solanacearum [RALSSL],
Ralstonia pseudosolanacearum [RALSPS], Meloidogyne chitwoodi [MELGCH], Meloidogyne fallax [MELGFA], Synchytrium endobioticum [SYNCEN], Epitrix sp. [EPIXSP]</t>
  </si>
  <si>
    <r>
      <rPr>
        <i/>
        <sz val="10"/>
        <rFont val="Times New Roman"/>
        <family val="1"/>
      </rPr>
      <t>Pantoea stewartii subsp. stewartii</t>
    </r>
    <r>
      <rPr>
        <b/>
        <i/>
        <sz val="10"/>
        <rFont val="Times New Roman"/>
        <family val="1"/>
      </rPr>
      <t xml:space="preserve"> </t>
    </r>
    <r>
      <rPr>
        <sz val="10"/>
        <rFont val="Times New Roman"/>
        <family val="1"/>
      </rPr>
      <t>[ERWIST]</t>
    </r>
  </si>
  <si>
    <t>Acer, Aesculus, Alnus, Betula, Carpinus, Cercidiphyllum, Corylus, Fagus, Fraxinus, Koelreuteria, Platanus , Populus, Salix, Tilia, Ulmus</t>
  </si>
  <si>
    <r>
      <t xml:space="preserve">Acer, Aesculus, Alnus, Betula, Carpinus, Citrus, Cornus, Corylus, Cotoneaster, Crataegus, Fagus, Lagerstroemia, </t>
    </r>
    <r>
      <rPr>
        <i/>
        <sz val="10"/>
        <rFont val="Times New Roman"/>
        <family val="1"/>
      </rPr>
      <t xml:space="preserve">Malus, Platanus, Populus, Prunus, Pyrus, </t>
    </r>
    <r>
      <rPr>
        <i/>
        <sz val="10"/>
        <color theme="1"/>
        <rFont val="Times New Roman"/>
        <family val="1"/>
      </rPr>
      <t xml:space="preserve">Rosa, Salix , Ulmus </t>
    </r>
  </si>
  <si>
    <t>Fraxinus</t>
  </si>
  <si>
    <t>Pārbaudes lavandu laukos</t>
  </si>
  <si>
    <t>Lavandu lauki</t>
  </si>
  <si>
    <t>Lavandula</t>
  </si>
  <si>
    <t>9.6.8.</t>
  </si>
  <si>
    <r>
      <t xml:space="preserve">Xylella fastidiosa </t>
    </r>
    <r>
      <rPr>
        <b/>
        <sz val="10"/>
        <rFont val="Times New Roman"/>
        <family val="1"/>
      </rPr>
      <t>[XYLEFA]</t>
    </r>
  </si>
  <si>
    <r>
      <t xml:space="preserve">Pārbaudes </t>
    </r>
    <r>
      <rPr>
        <b/>
        <i/>
        <sz val="10"/>
        <color indexed="8"/>
        <rFont val="Times New Roman"/>
        <family val="1"/>
      </rPr>
      <t>Globodera rostochiensis, Globodera pallida un Synchytrium endobioticum</t>
    </r>
    <r>
      <rPr>
        <b/>
        <sz val="10"/>
        <color indexed="8"/>
        <rFont val="Times New Roman"/>
        <family val="1"/>
      </rPr>
      <t xml:space="preserve"> izplatības noteikšanai stādaudzētavās</t>
    </r>
  </si>
  <si>
    <t>Acer, Aesculus, Juglans, Quercus, Ulmus, Vaccinium, Prunus</t>
  </si>
  <si>
    <t>Tomātu stādi, rozes, kāpostu stādi, lavandas</t>
  </si>
  <si>
    <t xml:space="preserve">Vitis </t>
  </si>
  <si>
    <t xml:space="preserve">RNKO: Chrysanthemum stunt viroid  [CSVD00] </t>
  </si>
  <si>
    <r>
      <rPr>
        <sz val="10"/>
        <rFont val="Times New Roman"/>
        <family val="1"/>
      </rPr>
      <t xml:space="preserve">RNKO: </t>
    </r>
    <r>
      <rPr>
        <i/>
        <sz val="10"/>
        <rFont val="Times New Roman"/>
        <family val="1"/>
      </rPr>
      <t xml:space="preserve">Puccinia horiana  </t>
    </r>
    <r>
      <rPr>
        <sz val="10"/>
        <rFont val="Times New Roman"/>
        <family val="1"/>
      </rPr>
      <t>[PUCCHN]</t>
    </r>
  </si>
  <si>
    <r>
      <t>Solanum lycopersicum        Capsicum annuum</t>
    </r>
    <r>
      <rPr>
        <i/>
        <strike/>
        <sz val="10"/>
        <rFont val="Times New Roman"/>
        <family val="1"/>
      </rPr>
      <t xml:space="preserve"> </t>
    </r>
  </si>
  <si>
    <r>
      <rPr>
        <sz val="10"/>
        <rFont val="Times New Roman"/>
        <family val="1"/>
      </rPr>
      <t>RNKO</t>
    </r>
    <r>
      <rPr>
        <i/>
        <sz val="10"/>
        <rFont val="Times New Roman"/>
        <family val="1"/>
      </rPr>
      <t xml:space="preserve">: Clover phyllody </t>
    </r>
    <r>
      <rPr>
        <sz val="10"/>
        <rFont val="Times New Roman"/>
        <family val="1"/>
      </rPr>
      <t>phytoplasma</t>
    </r>
    <r>
      <rPr>
        <i/>
        <sz val="10"/>
        <rFont val="Times New Roman"/>
        <family val="1"/>
      </rPr>
      <t xml:space="preserve"> </t>
    </r>
    <r>
      <rPr>
        <sz val="10"/>
        <rFont val="Times New Roman"/>
        <family val="1"/>
      </rPr>
      <t xml:space="preserve">[PHYP03] </t>
    </r>
  </si>
  <si>
    <t>15.06.2022.-31.08.2022.</t>
  </si>
  <si>
    <t>01.05.2022.-31.08.2022.</t>
  </si>
  <si>
    <t>01.07.2022.-30.09.2022.</t>
  </si>
  <si>
    <t>15.06.2022. - 15.08.2022.</t>
  </si>
  <si>
    <t xml:space="preserve">Paraugs AR/BEZ simptomiem. Viens paraugs – 5 lapas.
</t>
  </si>
  <si>
    <t>Paraugs AR/BEZ simptomiem.
Viens paraugs 5 lapas.</t>
  </si>
  <si>
    <t>15.05.2022.-01.07.2022.</t>
  </si>
  <si>
    <t>15.05.2022.-01.08.2022.</t>
  </si>
  <si>
    <t>Paraugs AR simptomiem (Simptomi - hlorotiski, vēlāk nekrotiski plankumi uz lapām, lapām deformēta forma. Pumpuri brūni, deformēta pumpuru forma, uz dzinumiem var būt brūni plankumi. Dzinumi var atpalikt augšanā, dzinumu posmi saīsināti).  Paraugs - 5 zari ar pumpuriem vai var ņemt arī zarus ar lapām pēc ziedēšanas</t>
  </si>
  <si>
    <t xml:space="preserve">Paraugs AR simptomiem. Ņem no augu saknēm. Viens paraugs – 3 saknītes ar simptomiem (pangām). Fragaria mātesaugiem viens paraugs – 3 augi ar simptomiem, saknes ar pangām. Ņem no novājinātiem, augumā atpalikušiem augiem. </t>
  </si>
  <si>
    <t>01.05.2022.-30.09.2022.</t>
  </si>
  <si>
    <t>Paraugs AR simptomiem. Paraugā ņem saknes ar sakņu kaklu. Ja iespējams, paraugā ņem visu augu ar slimībai raksturīgiem simptomiem.</t>
  </si>
  <si>
    <r>
      <t>15.06.2022.-</t>
    </r>
    <r>
      <rPr>
        <sz val="10"/>
        <color indexed="8"/>
        <rFont val="Times New Roman"/>
        <family val="1"/>
      </rPr>
      <t>15.08.2022.</t>
    </r>
  </si>
  <si>
    <t>Paraugs AR simptomiem.Viens paraugs 5 lapas.</t>
  </si>
  <si>
    <t>Paraugs AR simptomiem. Paraugu ņemšana pirms ziedēšanas un ziedēšanas laikā. Viens paraugs – trīs augi ar simptomiem (deformēti, uzbiezināti virszemes orgāni – lapas, kāti, stublāju apakšējās daļas).</t>
  </si>
  <si>
    <t>15.06.2022.-15.10.2022.</t>
  </si>
  <si>
    <t xml:space="preserve">Paraugs AR simptomiem. Paraugam ņem augus ar bojājumiem (uz lapas daudz gaiši dzelteni punktiņi, kas stipras invzijas gadījumā saplūst, bet lapas apakšpusē novērojams smalks tīklojums; bojātās lapas dzeltē un sažūst) un ērci. </t>
  </si>
  <si>
    <t>Paraugs AR simptomiem. Paraugā ņem vairākus slimības bojātus zarus, apmēram 2 cm diametrā, kuriem miza ir vēl salīdzinoši svaiga. Vēl paraugam var ņemt mazus koksnes gabaliņus.</t>
  </si>
  <si>
    <t>Paraugs AR simptomiem. Paraugam ņem slimības bojātus koksnes gabaliņus.</t>
  </si>
  <si>
    <t>Paraugs AR simptomiem. Paraugā ņem 3 -5 slimības bojātus zarus ar skujām.</t>
  </si>
  <si>
    <t>Paraugs AR/BEZ simptomiem. Visu augu, vai auga daļas.</t>
  </si>
  <si>
    <t xml:space="preserve">Paraugs AR/BEZ simptomiem. Viens paraugs ir 5-7 lapas. </t>
  </si>
  <si>
    <t xml:space="preserve"> 01.06.2022.- 01.10.2022.</t>
  </si>
  <si>
    <t>Paraugs AR simptomiem. Paraugā ņem zarus ar skujām. Stādus ņem bez saknēm.</t>
  </si>
  <si>
    <r>
      <t xml:space="preserve">Parastā priede 
</t>
    </r>
    <r>
      <rPr>
        <i/>
        <sz val="10"/>
        <color indexed="8"/>
        <rFont val="Times New Roman"/>
        <family val="1"/>
      </rPr>
      <t>(Pinus sylvestris )</t>
    </r>
  </si>
  <si>
    <t xml:space="preserve">Paraugs AR simptomiem.  Augam ar simptomiem saknes var nebūt klāt, bet augam jābūt nogrieztam pie paša sakņu kakla. No profesionālajām siltumnīcām, kur augi ir apjomīgi, paraugam  ņemt simptomātiskas auga daļas - lapas ar lapas kātu un ziedu vai augļu ķekaru. </t>
  </si>
  <si>
    <r>
      <t>Entomoloģisk</t>
    </r>
    <r>
      <rPr>
        <strike/>
        <sz val="10"/>
        <rFont val="Times New Roman"/>
        <family val="1"/>
      </rPr>
      <t>ie</t>
    </r>
    <r>
      <rPr>
        <sz val="10"/>
        <rFont val="Times New Roman"/>
        <family val="1"/>
      </rPr>
      <t xml:space="preserve"> paraug</t>
    </r>
    <r>
      <rPr>
        <strike/>
        <sz val="10"/>
        <rFont val="Times New Roman"/>
        <family val="1"/>
      </rPr>
      <t>i</t>
    </r>
    <r>
      <rPr>
        <sz val="10"/>
        <rFont val="Times New Roman"/>
        <family val="1"/>
      </rPr>
      <t xml:space="preserve"> - koksnes fragmenti ar kaitēkli  kāpura un imago attīstības stadijā</t>
    </r>
    <r>
      <rPr>
        <strike/>
        <sz val="10"/>
        <rFont val="Times New Roman"/>
        <family val="1"/>
      </rPr>
      <t>s</t>
    </r>
    <r>
      <rPr>
        <sz val="10"/>
        <rFont val="Times New Roman"/>
        <family val="1"/>
      </rPr>
      <t xml:space="preserve">. </t>
    </r>
  </si>
  <si>
    <r>
      <t>Cornus, Cotoneaster, Crataegus Malu</t>
    </r>
    <r>
      <rPr>
        <i/>
        <sz val="10"/>
        <rFont val="Times New Roman"/>
        <family val="1"/>
      </rPr>
      <t>s, Populus</t>
    </r>
    <r>
      <rPr>
        <i/>
        <strike/>
        <sz val="10"/>
        <rFont val="Times New Roman"/>
        <family val="1"/>
      </rPr>
      <t>,</t>
    </r>
    <r>
      <rPr>
        <i/>
        <sz val="10"/>
        <rFont val="Times New Roman"/>
        <family val="1"/>
      </rPr>
      <t xml:space="preserve"> Prunus, Pyrus, Rosa, Ulmus</t>
    </r>
    <r>
      <rPr>
        <i/>
        <strike/>
        <sz val="10"/>
        <rFont val="Times New Roman"/>
        <family val="1"/>
      </rPr>
      <t xml:space="preserve"> </t>
    </r>
  </si>
  <si>
    <t>Paraugs AR/BEZ simptomiem. Viens paraugs 5 lapas.</t>
  </si>
  <si>
    <t>Paraugs var būt gan augsne, gan saknes. Ja augsne, tad paraugus ņem tikai no saimiecībām, kurās tomātus audzē augsnē. Specifisku simptomu nav. Augi var atpalikt augšanā, bālas, vīstošas lapas. Pazīmes kā pie barības vielu un ūdens trūkuma.</t>
  </si>
  <si>
    <r>
      <rPr>
        <i/>
        <sz val="10"/>
        <rFont val="Times New Roman"/>
        <family val="1"/>
      </rPr>
      <t xml:space="preserve">Xylella fastidiosa </t>
    </r>
    <r>
      <rPr>
        <sz val="10"/>
        <rFont val="Times New Roman"/>
        <family val="1"/>
      </rPr>
      <t xml:space="preserve">un </t>
    </r>
    <r>
      <rPr>
        <i/>
        <sz val="10"/>
        <rFont val="Times New Roman"/>
        <family val="1"/>
      </rPr>
      <t xml:space="preserve">Erwinia amylovora </t>
    </r>
    <r>
      <rPr>
        <sz val="10"/>
        <rFont val="Times New Roman"/>
        <family val="1"/>
      </rPr>
      <t xml:space="preserve">paraugu ņem no citu ES valstīs ievestiem stādiem  AR/BEZ simptomiem. </t>
    </r>
    <r>
      <rPr>
        <i/>
        <u/>
        <sz val="10"/>
        <rFont val="Times New Roman"/>
        <family val="1"/>
      </rPr>
      <t xml:space="preserve">Erwinia amylovora </t>
    </r>
    <r>
      <rPr>
        <sz val="10"/>
        <rFont val="Times New Roman"/>
        <family val="1"/>
      </rPr>
      <t xml:space="preserve">- saskaņā ar 21.07.2008. Ministru kabineta noteikumiem Nr.575. </t>
    </r>
    <r>
      <rPr>
        <i/>
        <u/>
        <sz val="10"/>
        <rFont val="Times New Roman"/>
        <family val="1"/>
      </rPr>
      <t>Xylella fastidiosa</t>
    </r>
    <r>
      <rPr>
        <i/>
        <sz val="10"/>
        <rFont val="Times New Roman"/>
        <family val="1"/>
      </rPr>
      <t xml:space="preserve"> -</t>
    </r>
    <r>
      <rPr>
        <sz val="10"/>
        <rFont val="Times New Roman"/>
        <family val="1"/>
      </rPr>
      <t xml:space="preserve"> paraugs AR simptomiem - zars (-i), kam klāt ir 10-25 lapas atkarībā no lapas izmēra. Paraugs BEZ simptomiem - zars (-i), kam klāt ir 10-200 lapas atkarībā no apsekoto saimniekaugu daudzuma un to lapu izmēra. Ņemot paraugu bez simptomiem, to norāda pieteikumā parauga testēšanai (sadaļā “Bojājuma raksturs” atzīmē lodziņu “Bez pazīmēm”). </t>
    </r>
    <r>
      <rPr>
        <i/>
        <u/>
        <sz val="10"/>
        <rFont val="Times New Roman"/>
        <family val="1"/>
      </rPr>
      <t>Phytophthora ramorum</t>
    </r>
    <r>
      <rPr>
        <sz val="10"/>
        <rFont val="Times New Roman"/>
        <family val="1"/>
      </rPr>
      <t xml:space="preserve"> paraugu ņem AR simptomiem – visu augu, lapas (4-6 gab.) vai zarus (15 cm garu zara posmu, lai būtu ietverta veselā un inficētā zara daļa). Bojājumiem uz stumbra tieši ap eksudāta vai sveķu izdalīšanās vietu zem mizas izgriež koksnes gabaliņus, kur skaidri saskatāma robeža starp bojātajiem un veselajiem audiem. Ja ir vairāki augi ar simptomiem, ņem kopējo reprezentatīvo paraugu ar lapām no visiem augiem ar pazīmēm. Ja iespējams, paraugam ņem visu augu ar augsni. </t>
    </r>
  </si>
  <si>
    <t xml:space="preserve">Paraugs AR simptomiem. Ņem no augu saknēm. Viens paraugs – 3 saknītes ar simptomiem (pangām). Katrai organismam savu paraugu. 3 saknes ar augsni (saknes nemazgāt, nenopurināt). Ņem no novājinātiem, augumā atpalikušiem augiem. </t>
  </si>
  <si>
    <t>Paraugs AR simptomiem.Paraugs sastāv no visa auga (stublāja).</t>
  </si>
  <si>
    <t>Viens paraugs 2,8 gr (ap 1000 sēklas)</t>
  </si>
  <si>
    <t>Pelargonium x hortorum, Pelargonium, Gladiolus, Rosa, Solanum lycopersicum L.</t>
  </si>
  <si>
    <t>Apsekojumi ražojošos dārzos</t>
  </si>
  <si>
    <t>Paraugs AR simptomiem.Paraugus ņem ziedēšanas laikā. Viens paraugs – 3 augi ar simptomiem (kropli, neražojoši ceri, uzbiezinātas lapas, paresnināti lapu un ziedu kāti, kropli ziedi un ogas; cera centrā veidojums, līdzīgs ziedkāposta galviņai). Katrai sugai atsevišķs paraugs  3 augi (A. blastophthorus 3 augi, A.fragariae 3 augi utt.)</t>
  </si>
  <si>
    <t>1 paraugs - 200 bumbuļi (skat. 16.12.2013. instrukciju Nr.29)</t>
  </si>
  <si>
    <t>01.01.2022.-01.06.2022.
 un 
01.09.2022.-31.12.2022.</t>
  </si>
  <si>
    <t>Standarta parauga lielums ir 1.5 l no ha, ir izņēmumi (skat. 21.07.2010. instrukciju Nr.16)</t>
  </si>
  <si>
    <t>Paraugs sastāv no lapas ar kaitēkļa pupārijiem.</t>
  </si>
  <si>
    <t>1 paraugs - 200 bumbuļi (skat. 16.12.2013 instrukciju Nr.29)</t>
  </si>
  <si>
    <r>
      <t xml:space="preserve">Synchytrium endobioticum </t>
    </r>
    <r>
      <rPr>
        <sz val="10"/>
        <rFont val="Times New Roman"/>
        <family val="1"/>
      </rPr>
      <t>[SYNCEN]</t>
    </r>
  </si>
  <si>
    <t>16.08.2022.-31.10.2022. 
un 
01.03.2022.-15.05.2022.</t>
  </si>
  <si>
    <r>
      <rPr>
        <sz val="10"/>
        <rFont val="Times New Roman"/>
        <family val="1"/>
      </rPr>
      <t xml:space="preserve">RNKO: </t>
    </r>
    <r>
      <rPr>
        <i/>
        <sz val="10"/>
        <rFont val="Times New Roman"/>
        <family val="1"/>
      </rPr>
      <t xml:space="preserve">Phytophthora ramorum  </t>
    </r>
    <r>
      <rPr>
        <u/>
        <sz val="10"/>
        <rFont val="Times New Roman"/>
        <family val="1"/>
      </rPr>
      <t>(izolāti, kas ir sastopami ES)</t>
    </r>
    <r>
      <rPr>
        <i/>
        <sz val="10"/>
        <rFont val="Times New Roman"/>
        <family val="1"/>
      </rPr>
      <t xml:space="preserve"> </t>
    </r>
    <r>
      <rPr>
        <sz val="10"/>
        <rFont val="Times New Roman"/>
        <family val="1"/>
      </rPr>
      <t>[PHYTRA]</t>
    </r>
  </si>
  <si>
    <r>
      <rPr>
        <i/>
        <sz val="10"/>
        <color rgb="FF000000"/>
        <rFont val="Times New Roman"/>
        <family val="1"/>
      </rPr>
      <t xml:space="preserve">Anisogramma anomala </t>
    </r>
    <r>
      <rPr>
        <sz val="10"/>
        <color indexed="8"/>
        <rFont val="Times New Roman"/>
        <family val="1"/>
      </rPr>
      <t>[CRSPAN]</t>
    </r>
  </si>
  <si>
    <t>Tomato mild mottle virus [TOMMOV]</t>
  </si>
  <si>
    <t>Pagaidu fitosanitāro pasākumu atcelšana</t>
  </si>
  <si>
    <t>Pārbaudes saimniecībās, kurās audzē tomātu, paprikas sēklas</t>
  </si>
  <si>
    <r>
      <t xml:space="preserve">Bišu stropu pārvietošanas pārbaudes  buferzonā 3 km rādiusā ap </t>
    </r>
    <r>
      <rPr>
        <b/>
        <i/>
        <sz val="10"/>
        <color theme="1"/>
        <rFont val="Times New Roman"/>
        <family val="1"/>
      </rPr>
      <t>Erwinia amylovora</t>
    </r>
    <r>
      <rPr>
        <b/>
        <sz val="10"/>
        <color theme="1"/>
        <rFont val="Times New Roman"/>
        <family val="1"/>
      </rPr>
      <t xml:space="preserve"> perēkļiem</t>
    </r>
  </si>
  <si>
    <t>Arracacha virus B, oca strain [AVBO00], 
Andean potato latent virus [APLV00], 
Andean potato mottle virus [APMOV0], 
Potato black ringspot virus [PBRSV0], 
Potato virus T [PVT000],
Potato leafroll virus [PLRV00],
Potato virus A [PVA000],
Potato virus M [PVM000], 
Potato virus S [PVS000], 
Potato virus X [PVX000], 
Potato virus Y [PVY000], 
Potato spindle tuber viroid [PSTVD0]</t>
  </si>
  <si>
    <t>01.05.2022.-
10.06.2022.</t>
  </si>
  <si>
    <r>
      <rPr>
        <i/>
        <sz val="10"/>
        <rFont val="Times New Roman"/>
        <family val="1"/>
      </rPr>
      <t xml:space="preserve">Hirschmanniella </t>
    </r>
    <r>
      <rPr>
        <sz val="10"/>
        <rFont val="Times New Roman"/>
        <family val="1"/>
      </rPr>
      <t>spp. [1HIRSG]</t>
    </r>
  </si>
  <si>
    <r>
      <t xml:space="preserve">Dendrolimus sibiricus, Monochamus spp </t>
    </r>
    <r>
      <rPr>
        <b/>
        <sz val="10"/>
        <rFont val="Times New Roman"/>
        <family val="1"/>
      </rPr>
      <t>(ne-Eiropas)</t>
    </r>
    <r>
      <rPr>
        <b/>
        <i/>
        <sz val="10"/>
        <rFont val="Times New Roman"/>
        <family val="1"/>
      </rPr>
      <t>, Pissodes spp., Polygraphus proximus, Bursaphelenchus xylophilus</t>
    </r>
  </si>
  <si>
    <r>
      <t xml:space="preserve">Monochamus spp </t>
    </r>
    <r>
      <rPr>
        <sz val="10"/>
        <rFont val="Times New Roman"/>
        <family val="1"/>
      </rPr>
      <t>(ne-Eiropas)</t>
    </r>
    <r>
      <rPr>
        <i/>
        <sz val="10"/>
        <rFont val="Times New Roman"/>
        <family val="1"/>
      </rPr>
      <t xml:space="preserve"> </t>
    </r>
    <r>
      <rPr>
        <sz val="10"/>
        <rFont val="Times New Roman"/>
        <family val="1"/>
      </rPr>
      <t>[1MONCG]</t>
    </r>
  </si>
  <si>
    <r>
      <t xml:space="preserve">Xylella fastidiosa, Thekopsora minima, </t>
    </r>
    <r>
      <rPr>
        <b/>
        <sz val="10"/>
        <rFont val="Times New Roman"/>
        <family val="1"/>
      </rPr>
      <t xml:space="preserve">Tomato ringspot virus [TORSV0], </t>
    </r>
    <r>
      <rPr>
        <b/>
        <i/>
        <sz val="10"/>
        <rFont val="Times New Roman"/>
        <family val="1"/>
      </rPr>
      <t xml:space="preserve">Longidorus diadecturus </t>
    </r>
    <r>
      <rPr>
        <b/>
        <sz val="10"/>
        <rFont val="Times New Roman"/>
        <family val="1"/>
      </rPr>
      <t>[LONGDI]</t>
    </r>
  </si>
  <si>
    <r>
      <rPr>
        <i/>
        <sz val="10"/>
        <rFont val="Times New Roman"/>
        <family val="1"/>
      </rPr>
      <t xml:space="preserve">Longidorus diadecturus </t>
    </r>
    <r>
      <rPr>
        <sz val="10"/>
        <rFont val="Times New Roman"/>
        <family val="1"/>
      </rPr>
      <t>[LONGDI]</t>
    </r>
  </si>
  <si>
    <r>
      <t xml:space="preserve">Agrilus anxius, Agrilus planipennis, Dendrolimus sibiricus, Monochamus spp </t>
    </r>
    <r>
      <rPr>
        <b/>
        <sz val="10"/>
        <rFont val="Times New Roman"/>
        <family val="1"/>
      </rPr>
      <t>(ne-Eiropas)</t>
    </r>
    <r>
      <rPr>
        <b/>
        <i/>
        <sz val="10"/>
        <rFont val="Times New Roman"/>
        <family val="1"/>
      </rPr>
      <t xml:space="preserve">, Anoplophora glabripennis, Anoplophora chinensis, Xylella fastidiosa, Polygraphus proximus, Popillia japonica, Erwinia amylovora </t>
    </r>
  </si>
  <si>
    <r>
      <t xml:space="preserve">Xylella fastidiosa </t>
    </r>
    <r>
      <rPr>
        <b/>
        <sz val="10"/>
        <rFont val="Times New Roman"/>
        <family val="1"/>
      </rPr>
      <t>[XYLEFA]</t>
    </r>
    <r>
      <rPr>
        <b/>
        <i/>
        <sz val="10"/>
        <rFont val="Times New Roman"/>
        <family val="1"/>
      </rPr>
      <t xml:space="preserve">, 
Erwinia amylovora </t>
    </r>
    <r>
      <rPr>
        <b/>
        <sz val="10"/>
        <rFont val="Times New Roman"/>
        <family val="1"/>
      </rPr>
      <t>[ERWIAM]</t>
    </r>
    <r>
      <rPr>
        <b/>
        <i/>
        <sz val="10"/>
        <rFont val="Times New Roman"/>
        <family val="1"/>
      </rPr>
      <t xml:space="preserve">,
Phytophthora ramorum </t>
    </r>
    <r>
      <rPr>
        <b/>
        <sz val="10"/>
        <rFont val="Times New Roman"/>
        <family val="1"/>
      </rPr>
      <t>[PHYTRA]</t>
    </r>
  </si>
  <si>
    <r>
      <t xml:space="preserve">Xylella fastidiosa </t>
    </r>
    <r>
      <rPr>
        <b/>
        <sz val="10"/>
        <rFont val="Times New Roman"/>
        <family val="1"/>
      </rPr>
      <t>[XYLEFA]</t>
    </r>
    <r>
      <rPr>
        <b/>
        <i/>
        <sz val="10"/>
        <rFont val="Times New Roman"/>
        <family val="1"/>
      </rPr>
      <t xml:space="preserve">,
Erwinia amylovora </t>
    </r>
    <r>
      <rPr>
        <b/>
        <sz val="10"/>
        <rFont val="Times New Roman"/>
        <family val="1"/>
      </rPr>
      <t>[ERWIAM]</t>
    </r>
    <r>
      <rPr>
        <b/>
        <i/>
        <sz val="10"/>
        <rFont val="Times New Roman"/>
        <family val="1"/>
      </rPr>
      <t xml:space="preserve">, 
Phytophthora ramorum </t>
    </r>
    <r>
      <rPr>
        <b/>
        <sz val="10"/>
        <rFont val="Times New Roman"/>
        <family val="1"/>
      </rPr>
      <t>[PHYTRA]</t>
    </r>
  </si>
  <si>
    <r>
      <t xml:space="preserve">Erwinia amylovora </t>
    </r>
    <r>
      <rPr>
        <b/>
        <sz val="10"/>
        <rFont val="Times New Roman"/>
        <family val="1"/>
      </rPr>
      <t>[ERWIAM]</t>
    </r>
  </si>
  <si>
    <r>
      <t>Clavibacter  sepedonicus</t>
    </r>
    <r>
      <rPr>
        <b/>
        <sz val="10"/>
        <rFont val="Times New Roman"/>
        <family val="1"/>
      </rPr>
      <t xml:space="preserve"> [CORBSE]</t>
    </r>
    <r>
      <rPr>
        <b/>
        <i/>
        <sz val="10"/>
        <rFont val="Times New Roman"/>
        <family val="1"/>
      </rPr>
      <t xml:space="preserve">,
Ralstonia solanacearum </t>
    </r>
    <r>
      <rPr>
        <b/>
        <sz val="10"/>
        <rFont val="Times New Roman"/>
        <family val="1"/>
      </rPr>
      <t>[RALSSL],</t>
    </r>
    <r>
      <rPr>
        <b/>
        <i/>
        <sz val="10"/>
        <rFont val="Times New Roman"/>
        <family val="1"/>
      </rPr>
      <t xml:space="preserve">
Epitrix sp. </t>
    </r>
    <r>
      <rPr>
        <b/>
        <sz val="10"/>
        <rFont val="Times New Roman"/>
        <family val="1"/>
      </rPr>
      <t>[EPIXSP]</t>
    </r>
  </si>
  <si>
    <r>
      <t xml:space="preserve">Clavibacter  sepedonicus </t>
    </r>
    <r>
      <rPr>
        <b/>
        <sz val="10"/>
        <rFont val="Times New Roman"/>
        <family val="1"/>
      </rPr>
      <t>[CORBSE]</t>
    </r>
    <r>
      <rPr>
        <b/>
        <i/>
        <sz val="10"/>
        <rFont val="Times New Roman"/>
        <family val="1"/>
      </rPr>
      <t xml:space="preserve">,
Ralstonia solanacearum </t>
    </r>
    <r>
      <rPr>
        <b/>
        <sz val="10"/>
        <rFont val="Times New Roman"/>
        <family val="1"/>
      </rPr>
      <t>[RALSSL],</t>
    </r>
    <r>
      <rPr>
        <b/>
        <i/>
        <sz val="10"/>
        <rFont val="Times New Roman"/>
        <family val="1"/>
      </rPr>
      <t xml:space="preserve">
Epitrix sp. </t>
    </r>
    <r>
      <rPr>
        <b/>
        <sz val="10"/>
        <rFont val="Times New Roman"/>
        <family val="1"/>
      </rPr>
      <t>[EPIXSP]</t>
    </r>
  </si>
  <si>
    <r>
      <t xml:space="preserve">Clavibacter  sepedonicus </t>
    </r>
    <r>
      <rPr>
        <b/>
        <sz val="10"/>
        <rFont val="Times New Roman"/>
        <family val="1"/>
      </rPr>
      <t>[CORBSE],</t>
    </r>
    <r>
      <rPr>
        <b/>
        <i/>
        <sz val="10"/>
        <rFont val="Times New Roman"/>
        <family val="1"/>
      </rPr>
      <t xml:space="preserve">
Ralstonia solanacearum </t>
    </r>
    <r>
      <rPr>
        <b/>
        <sz val="10"/>
        <rFont val="Times New Roman"/>
        <family val="1"/>
      </rPr>
      <t>[RALSSL],</t>
    </r>
    <r>
      <rPr>
        <b/>
        <i/>
        <sz val="10"/>
        <rFont val="Times New Roman"/>
        <family val="1"/>
      </rPr>
      <t xml:space="preserve">
Epitrix sp.</t>
    </r>
    <r>
      <rPr>
        <b/>
        <sz val="10"/>
        <rFont val="Times New Roman"/>
        <family val="1"/>
      </rPr>
      <t xml:space="preserve"> [EPIXSP]</t>
    </r>
  </si>
  <si>
    <r>
      <t xml:space="preserve">Clavibacter  sepedonicus </t>
    </r>
    <r>
      <rPr>
        <b/>
        <sz val="10"/>
        <rFont val="Times New Roman"/>
        <family val="1"/>
      </rPr>
      <t>[CORBSE],</t>
    </r>
    <r>
      <rPr>
        <b/>
        <i/>
        <sz val="10"/>
        <rFont val="Times New Roman"/>
        <family val="1"/>
      </rPr>
      <t xml:space="preserve">
Ralstonia solanacearum </t>
    </r>
    <r>
      <rPr>
        <b/>
        <sz val="10"/>
        <rFont val="Times New Roman"/>
        <family val="1"/>
      </rPr>
      <t>[RALSSL],</t>
    </r>
    <r>
      <rPr>
        <b/>
        <i/>
        <sz val="10"/>
        <rFont val="Times New Roman"/>
        <family val="1"/>
      </rPr>
      <t xml:space="preserve">
Epitrix sp. </t>
    </r>
    <r>
      <rPr>
        <b/>
        <sz val="10"/>
        <rFont val="Times New Roman"/>
        <family val="1"/>
      </rPr>
      <t>[EPIXSP]</t>
    </r>
  </si>
  <si>
    <r>
      <t xml:space="preserve">Globodera rostochiensis </t>
    </r>
    <r>
      <rPr>
        <b/>
        <sz val="10"/>
        <rFont val="Times New Roman"/>
        <family val="1"/>
      </rPr>
      <t>[HETDRO]</t>
    </r>
  </si>
  <si>
    <r>
      <t xml:space="preserve">Clavibacter  sepedonicus </t>
    </r>
    <r>
      <rPr>
        <b/>
        <sz val="10"/>
        <rFont val="Times New Roman"/>
        <family val="1"/>
      </rPr>
      <t>[CORBSE],</t>
    </r>
    <r>
      <rPr>
        <b/>
        <i/>
        <sz val="10"/>
        <rFont val="Times New Roman"/>
        <family val="1"/>
      </rPr>
      <t xml:space="preserve">
Ralstonia solanacearum </t>
    </r>
    <r>
      <rPr>
        <b/>
        <sz val="10"/>
        <rFont val="Times New Roman"/>
        <family val="1"/>
      </rPr>
      <t>[RALSSL],</t>
    </r>
    <r>
      <rPr>
        <b/>
        <i/>
        <sz val="10"/>
        <rFont val="Times New Roman"/>
        <family val="1"/>
      </rPr>
      <t xml:space="preserve">
Epitrix sp. </t>
    </r>
    <r>
      <rPr>
        <b/>
        <sz val="10"/>
        <rFont val="Times New Roman"/>
        <family val="1"/>
      </rPr>
      <t>[EPIXSP]</t>
    </r>
    <r>
      <rPr>
        <b/>
        <i/>
        <sz val="10"/>
        <rFont val="Times New Roman"/>
        <family val="1"/>
      </rPr>
      <t xml:space="preserve">
</t>
    </r>
  </si>
  <si>
    <r>
      <t>Tilletia indica</t>
    </r>
    <r>
      <rPr>
        <b/>
        <sz val="10"/>
        <color rgb="FF000000"/>
        <rFont val="Times New Roman"/>
        <family val="1"/>
      </rPr>
      <t>[NEOVIN]</t>
    </r>
  </si>
  <si>
    <r>
      <t>Erwinia amylovora</t>
    </r>
    <r>
      <rPr>
        <b/>
        <sz val="10"/>
        <rFont val="Times New Roman"/>
        <family val="1"/>
      </rPr>
      <t xml:space="preserve"> [ERWIAM]</t>
    </r>
  </si>
  <si>
    <r>
      <t xml:space="preserve">Clavibacter  sepedonicus </t>
    </r>
    <r>
      <rPr>
        <b/>
        <sz val="10"/>
        <rFont val="Times New Roman"/>
        <family val="1"/>
      </rPr>
      <t>[CORBSE],</t>
    </r>
    <r>
      <rPr>
        <b/>
        <i/>
        <sz val="10"/>
        <rFont val="Times New Roman"/>
        <family val="1"/>
      </rPr>
      <t xml:space="preserve">
Ralstonia solanacearum </t>
    </r>
    <r>
      <rPr>
        <b/>
        <sz val="10"/>
        <rFont val="Times New Roman"/>
        <family val="1"/>
      </rPr>
      <t>[RALSSL],</t>
    </r>
    <r>
      <rPr>
        <b/>
        <i/>
        <sz val="10"/>
        <rFont val="Times New Roman"/>
        <family val="1"/>
      </rPr>
      <t xml:space="preserve">
Ralstonia pseudosolanacearum </t>
    </r>
    <r>
      <rPr>
        <b/>
        <sz val="10"/>
        <rFont val="Times New Roman"/>
        <family val="1"/>
      </rPr>
      <t>[RALSPS],</t>
    </r>
    <r>
      <rPr>
        <b/>
        <i/>
        <sz val="10"/>
        <rFont val="Times New Roman"/>
        <family val="1"/>
      </rPr>
      <t xml:space="preserve">
Meloidogyne chitwoodi </t>
    </r>
    <r>
      <rPr>
        <b/>
        <sz val="10"/>
        <rFont val="Times New Roman"/>
        <family val="1"/>
      </rPr>
      <t>[MELGCH],</t>
    </r>
    <r>
      <rPr>
        <b/>
        <i/>
        <sz val="10"/>
        <rFont val="Times New Roman"/>
        <family val="1"/>
      </rPr>
      <t xml:space="preserve">
Meloidogyne fallax </t>
    </r>
    <r>
      <rPr>
        <b/>
        <sz val="10"/>
        <rFont val="Times New Roman"/>
        <family val="1"/>
      </rPr>
      <t>[MELGFA],</t>
    </r>
    <r>
      <rPr>
        <b/>
        <i/>
        <sz val="10"/>
        <rFont val="Times New Roman"/>
        <family val="1"/>
      </rPr>
      <t xml:space="preserve">
Synchytrium endobioticum </t>
    </r>
    <r>
      <rPr>
        <b/>
        <sz val="10"/>
        <rFont val="Times New Roman"/>
        <family val="1"/>
      </rPr>
      <t>[SYNCEN],</t>
    </r>
    <r>
      <rPr>
        <b/>
        <i/>
        <sz val="10"/>
        <rFont val="Times New Roman"/>
        <family val="1"/>
      </rPr>
      <t xml:space="preserve">
Epitrix sp. </t>
    </r>
    <r>
      <rPr>
        <b/>
        <sz val="10"/>
        <rFont val="Times New Roman"/>
        <family val="1"/>
      </rPr>
      <t>[EPIXSP],</t>
    </r>
    <r>
      <rPr>
        <b/>
        <i/>
        <sz val="10"/>
        <rFont val="Times New Roman"/>
        <family val="1"/>
      </rPr>
      <t xml:space="preserve">
Tecia solanivora </t>
    </r>
    <r>
      <rPr>
        <b/>
        <sz val="10"/>
        <rFont val="Times New Roman"/>
        <family val="1"/>
      </rPr>
      <t>[TECASO],</t>
    </r>
    <r>
      <rPr>
        <b/>
        <i/>
        <sz val="10"/>
        <rFont val="Times New Roman"/>
        <family val="1"/>
      </rPr>
      <t xml:space="preserve">
Premnotrypes spp. </t>
    </r>
    <r>
      <rPr>
        <b/>
        <sz val="10"/>
        <rFont val="Times New Roman"/>
        <family val="1"/>
      </rPr>
      <t>(nav sastopami Eiropā) [1PREMG],</t>
    </r>
    <r>
      <rPr>
        <b/>
        <i/>
        <sz val="10"/>
        <rFont val="Times New Roman"/>
        <family val="1"/>
      </rPr>
      <t xml:space="preserve">
Globodera pallida </t>
    </r>
    <r>
      <rPr>
        <b/>
        <sz val="10"/>
        <rFont val="Times New Roman"/>
        <family val="1"/>
      </rPr>
      <t>[HETDPA],</t>
    </r>
    <r>
      <rPr>
        <b/>
        <i/>
        <sz val="10"/>
        <rFont val="Times New Roman"/>
        <family val="1"/>
      </rPr>
      <t xml:space="preserve">
Globodera rostochiensis </t>
    </r>
    <r>
      <rPr>
        <b/>
        <sz val="10"/>
        <rFont val="Times New Roman"/>
        <family val="1"/>
      </rPr>
      <t>[HETDRO]</t>
    </r>
  </si>
  <si>
    <r>
      <t xml:space="preserve">Clavibacter sepedonicus </t>
    </r>
    <r>
      <rPr>
        <b/>
        <sz val="10"/>
        <rFont val="Times New Roman"/>
        <family val="1"/>
      </rPr>
      <t xml:space="preserve">[CORBSE], </t>
    </r>
    <r>
      <rPr>
        <b/>
        <i/>
        <sz val="10"/>
        <rFont val="Times New Roman"/>
        <family val="1"/>
      </rPr>
      <t xml:space="preserve">Ralstonia solanacearum </t>
    </r>
    <r>
      <rPr>
        <b/>
        <sz val="10"/>
        <rFont val="Times New Roman"/>
        <family val="1"/>
      </rPr>
      <t>[RALSSL],</t>
    </r>
    <r>
      <rPr>
        <b/>
        <i/>
        <sz val="10"/>
        <rFont val="Times New Roman"/>
        <family val="1"/>
      </rPr>
      <t xml:space="preserve">
Ralstonia pseudosolanacearum  </t>
    </r>
    <r>
      <rPr>
        <b/>
        <sz val="10"/>
        <rFont val="Times New Roman"/>
        <family val="1"/>
      </rPr>
      <t>[RALSPS],</t>
    </r>
    <r>
      <rPr>
        <b/>
        <i/>
        <sz val="10"/>
        <rFont val="Times New Roman"/>
        <family val="1"/>
      </rPr>
      <t xml:space="preserve"> 
Meloidogyne chitwoodi </t>
    </r>
    <r>
      <rPr>
        <b/>
        <sz val="10"/>
        <rFont val="Times New Roman"/>
        <family val="1"/>
      </rPr>
      <t>[MELGCH],</t>
    </r>
    <r>
      <rPr>
        <b/>
        <i/>
        <sz val="10"/>
        <rFont val="Times New Roman"/>
        <family val="1"/>
      </rPr>
      <t xml:space="preserve"> 
Meloidogyne fallax </t>
    </r>
    <r>
      <rPr>
        <b/>
        <sz val="10"/>
        <rFont val="Times New Roman"/>
        <family val="1"/>
      </rPr>
      <t>[MELGFA],</t>
    </r>
    <r>
      <rPr>
        <b/>
        <i/>
        <sz val="10"/>
        <rFont val="Times New Roman"/>
        <family val="1"/>
      </rPr>
      <t xml:space="preserve">
Synchytrium endobioticum </t>
    </r>
    <r>
      <rPr>
        <b/>
        <sz val="10"/>
        <rFont val="Times New Roman"/>
        <family val="1"/>
      </rPr>
      <t>[SYNCEN],</t>
    </r>
    <r>
      <rPr>
        <b/>
        <i/>
        <sz val="10"/>
        <rFont val="Times New Roman"/>
        <family val="1"/>
      </rPr>
      <t xml:space="preserve">
Epitrix sp. </t>
    </r>
    <r>
      <rPr>
        <b/>
        <sz val="10"/>
        <rFont val="Times New Roman"/>
        <family val="1"/>
      </rPr>
      <t>[EPIXSP],</t>
    </r>
    <r>
      <rPr>
        <b/>
        <i/>
        <sz val="10"/>
        <rFont val="Times New Roman"/>
        <family val="1"/>
      </rPr>
      <t xml:space="preserve">
Premnotrypes spp. </t>
    </r>
    <r>
      <rPr>
        <b/>
        <sz val="10"/>
        <rFont val="Times New Roman"/>
        <family val="1"/>
      </rPr>
      <t>(nav sastopami Eiropā) [1PREMG],</t>
    </r>
    <r>
      <rPr>
        <b/>
        <i/>
        <sz val="10"/>
        <rFont val="Times New Roman"/>
        <family val="1"/>
      </rPr>
      <t xml:space="preserve">
Globodera pallida </t>
    </r>
    <r>
      <rPr>
        <b/>
        <sz val="10"/>
        <rFont val="Times New Roman"/>
        <family val="1"/>
      </rPr>
      <t>[HETDPA],</t>
    </r>
    <r>
      <rPr>
        <b/>
        <i/>
        <sz val="10"/>
        <rFont val="Times New Roman"/>
        <family val="1"/>
      </rPr>
      <t xml:space="preserve">
Globodera rostochiensis </t>
    </r>
    <r>
      <rPr>
        <b/>
        <sz val="10"/>
        <rFont val="Times New Roman"/>
        <family val="1"/>
      </rPr>
      <t>[HETDRO]</t>
    </r>
  </si>
  <si>
    <r>
      <t xml:space="preserve">Ralstonia solanacearum </t>
    </r>
    <r>
      <rPr>
        <b/>
        <sz val="10"/>
        <rFont val="Times New Roman"/>
        <family val="1"/>
      </rPr>
      <t>[RALSSL]</t>
    </r>
  </si>
  <si>
    <r>
      <t xml:space="preserve">Bursaphelenchus xylophilus </t>
    </r>
    <r>
      <rPr>
        <b/>
        <sz val="10"/>
        <rFont val="Times New Roman"/>
        <family val="1"/>
      </rPr>
      <t>[BURSXY]</t>
    </r>
  </si>
  <si>
    <r>
      <t xml:space="preserve">Bursaphelenchus xylophilus </t>
    </r>
    <r>
      <rPr>
        <b/>
        <sz val="10"/>
        <rFont val="Times New Roman"/>
        <family val="1"/>
      </rPr>
      <t>[BURSXY]</t>
    </r>
    <r>
      <rPr>
        <b/>
        <i/>
        <sz val="10"/>
        <rFont val="Times New Roman"/>
        <family val="1"/>
      </rPr>
      <t xml:space="preserve">, Monochamus spp. </t>
    </r>
    <r>
      <rPr>
        <b/>
        <sz val="10"/>
        <rFont val="Times New Roman"/>
        <family val="1"/>
      </rPr>
      <t>(ne-Eiropas) [1MONCG]</t>
    </r>
  </si>
  <si>
    <r>
      <t xml:space="preserve">Savienības karantīnas, </t>
    </r>
    <r>
      <rPr>
        <b/>
        <i/>
        <sz val="10"/>
        <color theme="1"/>
        <rFont val="Times New Roman"/>
        <family val="1"/>
      </rPr>
      <t>Agrillus planipenis</t>
    </r>
    <r>
      <rPr>
        <b/>
        <sz val="10"/>
        <color theme="1"/>
        <rFont val="Times New Roman"/>
        <family val="1"/>
      </rPr>
      <t>, RNKO organismi</t>
    </r>
  </si>
  <si>
    <r>
      <t xml:space="preserve">Bursaphelenchus xylophilus </t>
    </r>
    <r>
      <rPr>
        <b/>
        <sz val="10"/>
        <rFont val="Times New Roman"/>
        <family val="1"/>
      </rPr>
      <t xml:space="preserve">[BURSXY], </t>
    </r>
    <r>
      <rPr>
        <b/>
        <i/>
        <sz val="10"/>
        <rFont val="Times New Roman"/>
        <family val="1"/>
      </rPr>
      <t xml:space="preserve">Anoplophora chinensis </t>
    </r>
    <r>
      <rPr>
        <b/>
        <sz val="10"/>
        <rFont val="Times New Roman"/>
        <family val="1"/>
      </rPr>
      <t>[ANOLCN],</t>
    </r>
    <r>
      <rPr>
        <b/>
        <i/>
        <sz val="10"/>
        <rFont val="Times New Roman"/>
        <family val="1"/>
      </rPr>
      <t xml:space="preserve"> Anoplophora glabripennis </t>
    </r>
    <r>
      <rPr>
        <b/>
        <sz val="10"/>
        <rFont val="Times New Roman"/>
        <family val="1"/>
      </rPr>
      <t>[ANOLGL]</t>
    </r>
  </si>
  <si>
    <r>
      <t xml:space="preserve">Anoplophora chinensis </t>
    </r>
    <r>
      <rPr>
        <b/>
        <sz val="10"/>
        <rFont val="Times New Roman"/>
        <family val="1"/>
      </rPr>
      <t>[ANOLCN],</t>
    </r>
    <r>
      <rPr>
        <b/>
        <i/>
        <sz val="10"/>
        <rFont val="Times New Roman"/>
        <family val="1"/>
      </rPr>
      <t xml:space="preserve"> 
Anoplophora glabripennis </t>
    </r>
    <r>
      <rPr>
        <b/>
        <sz val="10"/>
        <rFont val="Times New Roman"/>
        <family val="1"/>
      </rPr>
      <t>[ANOLGL]</t>
    </r>
  </si>
  <si>
    <r>
      <t xml:space="preserve">Clavibacter sepedonicus </t>
    </r>
    <r>
      <rPr>
        <b/>
        <sz val="10"/>
        <rFont val="Times New Roman"/>
        <family val="1"/>
      </rPr>
      <t>[CORBSE],</t>
    </r>
    <r>
      <rPr>
        <b/>
        <i/>
        <sz val="10"/>
        <rFont val="Times New Roman"/>
        <family val="1"/>
      </rPr>
      <t xml:space="preserve"> Ralstonia solanacearum </t>
    </r>
    <r>
      <rPr>
        <b/>
        <sz val="10"/>
        <rFont val="Times New Roman"/>
        <family val="1"/>
      </rPr>
      <t>[RALSSL]</t>
    </r>
    <r>
      <rPr>
        <b/>
        <i/>
        <sz val="10"/>
        <rFont val="Times New Roman"/>
        <family val="1"/>
      </rPr>
      <t>, Ralstonia pseudosolanacearum</t>
    </r>
    <r>
      <rPr>
        <b/>
        <i/>
        <strike/>
        <sz val="10"/>
        <rFont val="Times New Roman"/>
        <family val="1"/>
      </rPr>
      <t xml:space="preserve"> </t>
    </r>
    <r>
      <rPr>
        <b/>
        <i/>
        <sz val="10"/>
        <rFont val="Times New Roman"/>
        <family val="1"/>
      </rPr>
      <t xml:space="preserve"> </t>
    </r>
    <r>
      <rPr>
        <b/>
        <sz val="10"/>
        <rFont val="Times New Roman"/>
        <family val="1"/>
      </rPr>
      <t>[RALSPS]</t>
    </r>
    <r>
      <rPr>
        <b/>
        <i/>
        <sz val="10"/>
        <rFont val="Times New Roman"/>
        <family val="1"/>
      </rPr>
      <t xml:space="preserve">, Meloidogyne chitwoodi </t>
    </r>
    <r>
      <rPr>
        <b/>
        <sz val="10"/>
        <rFont val="Times New Roman"/>
        <family val="1"/>
      </rPr>
      <t>[MELGCH]</t>
    </r>
    <r>
      <rPr>
        <b/>
        <i/>
        <sz val="10"/>
        <rFont val="Times New Roman"/>
        <family val="1"/>
      </rPr>
      <t xml:space="preserve">, Meloidogyne fallax </t>
    </r>
    <r>
      <rPr>
        <b/>
        <sz val="10"/>
        <rFont val="Times New Roman"/>
        <family val="1"/>
      </rPr>
      <t>[MELGFA]</t>
    </r>
    <r>
      <rPr>
        <b/>
        <i/>
        <sz val="10"/>
        <rFont val="Times New Roman"/>
        <family val="1"/>
      </rPr>
      <t xml:space="preserve">, Synchytrium endobioticum </t>
    </r>
    <r>
      <rPr>
        <b/>
        <sz val="10"/>
        <rFont val="Times New Roman"/>
        <family val="1"/>
      </rPr>
      <t>[SYNCEN]</t>
    </r>
    <r>
      <rPr>
        <b/>
        <i/>
        <sz val="10"/>
        <rFont val="Times New Roman"/>
        <family val="1"/>
      </rPr>
      <t xml:space="preserve">, Epitrix sp. </t>
    </r>
    <r>
      <rPr>
        <b/>
        <sz val="10"/>
        <rFont val="Times New Roman"/>
        <family val="1"/>
      </rPr>
      <t xml:space="preserve">[EPIXSP]        </t>
    </r>
    <r>
      <rPr>
        <b/>
        <i/>
        <sz val="10"/>
        <rFont val="Times New Roman"/>
        <family val="1"/>
      </rPr>
      <t xml:space="preserve">                  </t>
    </r>
  </si>
  <si>
    <r>
      <t xml:space="preserve">Globodera rostochiensis </t>
    </r>
    <r>
      <rPr>
        <b/>
        <sz val="10"/>
        <rFont val="Times New Roman"/>
        <family val="1"/>
      </rPr>
      <t>[HETDRO],</t>
    </r>
    <r>
      <rPr>
        <b/>
        <i/>
        <sz val="10"/>
        <rFont val="Times New Roman"/>
        <family val="1"/>
      </rPr>
      <t xml:space="preserve"> Globodera pallida </t>
    </r>
    <r>
      <rPr>
        <b/>
        <sz val="10"/>
        <rFont val="Times New Roman"/>
        <family val="1"/>
      </rPr>
      <t>[HETDPA]</t>
    </r>
  </si>
  <si>
    <r>
      <rPr>
        <sz val="10"/>
        <rFont val="Times New Roman"/>
        <family val="1"/>
      </rPr>
      <t xml:space="preserve">RNKO: </t>
    </r>
    <r>
      <rPr>
        <i/>
        <sz val="10"/>
        <rFont val="Times New Roman"/>
        <family val="1"/>
      </rPr>
      <t xml:space="preserve">Xanthomonas vesicatoria </t>
    </r>
    <r>
      <rPr>
        <sz val="10"/>
        <rFont val="Times New Roman"/>
        <family val="1"/>
      </rPr>
      <t>[XANTVE]</t>
    </r>
  </si>
  <si>
    <r>
      <rPr>
        <sz val="10"/>
        <rFont val="Times New Roman"/>
        <family val="1"/>
      </rPr>
      <t xml:space="preserve">RNKO: </t>
    </r>
    <r>
      <rPr>
        <i/>
        <sz val="10"/>
        <rFont val="Times New Roman"/>
        <family val="1"/>
      </rPr>
      <t xml:space="preserve">Dothistroma septosporum </t>
    </r>
    <r>
      <rPr>
        <sz val="10"/>
        <rFont val="Times New Roman"/>
        <family val="1"/>
      </rPr>
      <t>[SCIRPI]</t>
    </r>
    <r>
      <rPr>
        <i/>
        <sz val="10"/>
        <rFont val="Times New Roman"/>
        <family val="1"/>
      </rPr>
      <t xml:space="preserve">, Lecanosticta acicola </t>
    </r>
    <r>
      <rPr>
        <sz val="10"/>
        <rFont val="Times New Roman"/>
        <family val="1"/>
      </rPr>
      <t>[SCIRAC]</t>
    </r>
    <r>
      <rPr>
        <i/>
        <sz val="10"/>
        <rFont val="Times New Roman"/>
        <family val="1"/>
      </rPr>
      <t xml:space="preserve">, Dothistroma pini </t>
    </r>
    <r>
      <rPr>
        <sz val="10"/>
        <rFont val="Times New Roman"/>
        <family val="1"/>
      </rPr>
      <t>[DOTSPI]</t>
    </r>
  </si>
  <si>
    <t>Dažādas kultūras, t.sk., kartupeļi</t>
  </si>
  <si>
    <t xml:space="preserve">Prunus 
Vaccinium, Rubus </t>
  </si>
  <si>
    <t xml:space="preserve">15.06.2022.-15.08.2022.
01.07.2022.-15.08.2022 </t>
  </si>
  <si>
    <t>16.08.2022.-31.10.2022. 
un   
01.03.2022.-15.05.2022.</t>
  </si>
  <si>
    <t>15.06.2022.- 31.08.2022.</t>
  </si>
  <si>
    <t>01.01.2022.-30.04.2022. 
un 
01.10.2022.- 31.12.2022.</t>
  </si>
  <si>
    <t>01.01.2022.-30.04.2022.
 un 
01.10.2022.- 31.12.2022.</t>
  </si>
  <si>
    <t>01.07.2022.-30.10.2022. 
(ja ir vajadzība, sēklas var testēt visu gadu)</t>
  </si>
  <si>
    <t>01.01.2022.-01.06.2022. 
un 
01.09.2022.-31.12.2022.</t>
  </si>
  <si>
    <t>01.01.2022. - 01.06.2022. 
un 
01.10.2022. - 31.12.2022.</t>
  </si>
  <si>
    <t>01.06.2022.-15.07.2022.</t>
  </si>
  <si>
    <t>01.03.2022.- 31.07.2022.
 un 
15.08.2022.- 31.12.2022.</t>
  </si>
  <si>
    <t>Vēlams ņemt paraugus AR simptomiem. Viens paraugs 5 lapas.</t>
  </si>
  <si>
    <t>Paraugs AR simptomiem (pundurainība, lapu dzeltēšana u.c.). Viens paraugs 5 lapas. Latvijā ir sastopams dabā.</t>
  </si>
  <si>
    <t xml:space="preserve"> Ņem kaitēkli kāpura un imago attīstības stadijās.</t>
  </si>
  <si>
    <t>Paraugs AR simptomiem. Paraugam ņem visu augu, lapas (4-6 gab.) vai zarus (15 cm garu zara posmu, lai būtu ietverta veselā un inficētā zara daļa). Bojājumiem uz stumbra tieši ap eksudāta vai sveķu izdalīšanās vietu zem mizas izgriež koksnes gabaliņus, kur skaidri saskatāma robeža starp bojātajiem un veselajiem audiem.</t>
  </si>
  <si>
    <t>Paraugs AR simptomiem. Ņem paraugu – zaru/-us ar pazīmēm.</t>
  </si>
  <si>
    <t>Paraugs AR/BEZ simptomiem. Paraugu ņem tomātiem vai paprikai, viens paraugs – 5 lapas.</t>
  </si>
  <si>
    <t>Paraugus ņem stādaudzētavās no platībām, kurās plānots audzēt pirmo reizi stādāmo materiālu kā arī minētajiem saimniekaugiem atbilstoši dienesta 21.07.2010. instrukcijai Nr.16.</t>
  </si>
  <si>
    <t>Paraugus ņem stādaudzētavās no platībām, kurās plānots audzēt pirmo reizi stādāmo materiālu kā arī minētajiem saimniekaugiem. Parauga lielums - 0,5kg.</t>
  </si>
  <si>
    <t>Paraugus ņem saskaņā ar 30.07.2013. instrukciju Nr.1.1-3/22.</t>
  </si>
  <si>
    <r>
      <t>Entomoloģiski paraug</t>
    </r>
    <r>
      <rPr>
        <strike/>
        <sz val="10"/>
        <rFont val="Times New Roman"/>
        <family val="1"/>
      </rPr>
      <t>i</t>
    </r>
    <r>
      <rPr>
        <sz val="10"/>
        <rFont val="Times New Roman"/>
        <family val="1"/>
      </rPr>
      <t xml:space="preserve"> - koksnes fragmenti ar kaitēkļi kāpura un imago attīstības stadijā. </t>
    </r>
    <r>
      <rPr>
        <i/>
        <sz val="10"/>
        <rFont val="Times New Roman"/>
        <family val="1"/>
      </rPr>
      <t>Bursaphelenchus xylophilus</t>
    </r>
    <r>
      <rPr>
        <sz val="10"/>
        <rFont val="Times New Roman"/>
        <family val="1"/>
      </rPr>
      <t xml:space="preserve"> paraugu ņem saskaņā ar 30.07.2018. instrukciju Nr.20.</t>
    </r>
  </si>
  <si>
    <t xml:space="preserve">Paraugus ņem saskaņā ar 30.07.2013. instrukciju Nr.1.1-3/22. </t>
  </si>
  <si>
    <r>
      <t xml:space="preserve">Entomoloģiskie paraugi - koksnes fragmenti ar kaitēkli  kāpura un imago attīstības stadijās. </t>
    </r>
    <r>
      <rPr>
        <i/>
        <sz val="10"/>
        <rFont val="Times New Roman"/>
        <family val="1"/>
      </rPr>
      <t>Bursaphelenchus xylophilus</t>
    </r>
    <r>
      <rPr>
        <sz val="10"/>
        <rFont val="Times New Roman"/>
        <family val="1"/>
      </rPr>
      <t xml:space="preserve"> paraugu ņem saskaņā ar 30.07.2018. instrukciju Nr.20.</t>
    </r>
  </si>
  <si>
    <t>Paraugu ņem saskaņā ar 30.07.2018. instrukciju Nr.20.</t>
  </si>
  <si>
    <t>Paraugu ņem saskaņā ar 02.07.2008. instrukciju Nr.16.</t>
  </si>
  <si>
    <t>1 paraugs - 200 bumbuļi (skat. 16.12.2013 instrukciju Nr.29).</t>
  </si>
  <si>
    <t>Ņem lapu paraugus – 2-3 lapas no katra auga, paraugam var ņemt arī meristēmaugus (tad ņem visu augu).</t>
  </si>
  <si>
    <t>Standarta parauga lielums ir 1.5 l no ha, ir izņēmumi (skat. 21.07.2010. instrukciju Nr.16).</t>
  </si>
  <si>
    <t>Entomoloģiskais paraugs - kaitēklis dažādās attīstības stadijās no saimniekaugiem.</t>
  </si>
  <si>
    <t>Paraugus AR/BEZ simptomiem. Viens paraugs - 5 atvases.</t>
  </si>
  <si>
    <t xml:space="preserve">Paraugam ņem mitru augsni. Parauga lielums 500 - 1500 ml. Paraugu ievāc no vairākām vietām laukā augu sakņu tuvumā 0 - 30 (maks. 60) cm dziļumā. </t>
  </si>
  <si>
    <t>Sēklu parauga lielums – vismaz 400 sēklas.</t>
  </si>
  <si>
    <t>Paraugs AR/BEZ simptomiem.  
Viens paraugs - 5 lapas.</t>
  </si>
  <si>
    <t>1 paraugs - 200 bumbuļi (skat. 16.12.2013. instrukciju Nr.29).</t>
  </si>
  <si>
    <t>Paraugs sastāv no kukurūzas vālītes ar apvalku un 20-30 cm stublāja daļas ar lapām.</t>
  </si>
  <si>
    <t>Uzdevums</t>
  </si>
  <si>
    <t>Atbildīgais</t>
  </si>
  <si>
    <t>Sasniedzamais rezultāts/rādītājs</t>
  </si>
  <si>
    <t>Ar kvalitatīvu augu aizsardzības un mēslošanas līdzekļu izmantošanu aizsargāti un audzēti kultūraugi</t>
  </si>
  <si>
    <t>Augu aizsardzības līdzekļu izplatīšanas un lietošanas uzraudzība un kontrole</t>
  </si>
  <si>
    <t>7.1.1.</t>
  </si>
  <si>
    <t xml:space="preserve">Pārbaudījumu pieņemšana un apliecību izsniegšana augu aizsardzības jomā </t>
  </si>
  <si>
    <t>Reģionālo nodaļu vadītāji</t>
  </si>
  <si>
    <t>līdz 30.11.2022.</t>
  </si>
  <si>
    <t>Apliecību skaits</t>
  </si>
  <si>
    <t>7.1.2.</t>
  </si>
  <si>
    <t>Apmācību veicēju uzraudzība</t>
  </si>
  <si>
    <t>Uzraudzību skaits</t>
  </si>
  <si>
    <t>7.1.3.</t>
  </si>
  <si>
    <t>Lauksaimniecības produktu integrētās audzēšanas normatīvo aktu prasību ievērošanas  pārbaudes</t>
  </si>
  <si>
    <t>līdz 15.09.2022.</t>
  </si>
  <si>
    <t>Pārbaudes</t>
  </si>
  <si>
    <t>Paraugi</t>
  </si>
  <si>
    <t>7.1.4.</t>
  </si>
  <si>
    <t>Augu aizsardzības līdzekļu (AAL) lietošanas normatīvo aktu prasību ievērošanas pārbaudes, t.sk.:</t>
  </si>
  <si>
    <t>līdz 30.11.2022. (savstarpējās atbilstības ietvaros līdz 01.10.2022.)</t>
  </si>
  <si>
    <t>Kopā</t>
  </si>
  <si>
    <t>KOPĀ</t>
  </si>
  <si>
    <t>paredzētās AAL lietotāju pārbaudes</t>
  </si>
  <si>
    <t>operatīvās pārbaudes</t>
  </si>
  <si>
    <t>AAL savstarpējās atbilstības obligāto pārvaldības prasību pārbaudes</t>
  </si>
  <si>
    <t xml:space="preserve">AAL lietotāju pārbaudes darbīgo vielu glifosātu saturošo AAL lietojuma kontrolei </t>
  </si>
  <si>
    <t>7.1.5.</t>
  </si>
  <si>
    <t>Augu aizsardzības līdzekļu (AAL) izplatīšanas normatīvo aktu prasību ievērošanas pārbaudes, t.sk.:</t>
  </si>
  <si>
    <t>Pārbaudes kopā</t>
  </si>
  <si>
    <t>AAL licencēto tirdzniecības
 vietu pārbaudes</t>
  </si>
  <si>
    <t>AAL izplatīšanas vietu atbilstības pārbaudes speciālās atļaujas (licences) saņemšanai</t>
  </si>
  <si>
    <t>AAL marķējuma teksta atbilstības pārbaudes</t>
  </si>
  <si>
    <t>komersantu iesniegto pārskatu par gala lietotājiem izplatītajiem AAL apjomiem pārbaudes</t>
  </si>
  <si>
    <t>7.1.6.</t>
  </si>
  <si>
    <t>Augu aizsardzības līdzekļu, kam beidzies derīguma termiņš, paraugu ņemšana</t>
  </si>
  <si>
    <t>Reģionālo nodaļu
 vadītāji</t>
  </si>
  <si>
    <t>7.1.7.</t>
  </si>
  <si>
    <r>
      <t xml:space="preserve">Augu aizsardzības līdzekļu darbīgo vielu paraugu ņemšana to reģistrācijas nosacījumu atbilstības pārbaudei </t>
    </r>
    <r>
      <rPr>
        <sz val="10"/>
        <rFont val="Times New Roman"/>
        <family val="1"/>
      </rPr>
      <t>(augu aizsardzības līdzekļu kvalitātes laboratoriskā testēšana)</t>
    </r>
  </si>
  <si>
    <t>Mazināti augu aizsardzības līdzekļu radītie riski un ietekme uz cilvēku veselību un vidi, lietojot vidi saudzējošo integrēto augu aizsardzības sistēmu</t>
  </si>
  <si>
    <t>7.2.1.</t>
  </si>
  <si>
    <t xml:space="preserve">Nelegālo augu aizsardzības līdzekļu izplatīšanas un lietošanas novēršana Latvijā (tirgus pārbaudes) </t>
  </si>
  <si>
    <t xml:space="preserve">Operatīvās pārbaudes </t>
  </si>
  <si>
    <t>7.2.2.</t>
  </si>
  <si>
    <t>Augu aizsardzības līdzekļu lietošanas kontrole īpaši aizsargājamās dabas teritorijās</t>
  </si>
  <si>
    <t xml:space="preserve">Pārbaudes </t>
  </si>
  <si>
    <t>7.2.3.</t>
  </si>
  <si>
    <t>Monitorings augu aizsardzības līdzekļu atliekvielu noteikšanai ūdenī un vidē</t>
  </si>
  <si>
    <t>Prognozēta kaitīgo organismu un slimību izplatība</t>
  </si>
  <si>
    <t>7.3.1.</t>
  </si>
  <si>
    <t xml:space="preserve">Lauksaimniecības kultūraugu kaitīgo organismu izplatības monitorings maršruta izbraukumos </t>
  </si>
  <si>
    <t>Novērojumu skaits</t>
  </si>
  <si>
    <t>7.3.2.</t>
  </si>
  <si>
    <t xml:space="preserve">Lauksaimniecības kultūraugu kaitīgo organismu izplatības monitorings papildu izbraukumos </t>
  </si>
  <si>
    <t>Mēslošanas līdzekļu un substrātu aprites un mēslošanas līdzekļu lietošanas kontrole un uzraudzība</t>
  </si>
  <si>
    <t>7.4.1.</t>
  </si>
  <si>
    <t>Mēslošanas līdzekļu un substrātu aprites vietu pārbaudes</t>
  </si>
  <si>
    <t>līdz 01.12.2022.</t>
  </si>
  <si>
    <t>7.4.2.</t>
  </si>
  <si>
    <t>Mēslošanas līdzekļu un substrātu kontroles paraugu ņemšana</t>
  </si>
  <si>
    <t>7.4.3.</t>
  </si>
  <si>
    <t>Mēslošanas līdzekļu lietošanas un tās dokumentācijas uzraudzība īpaši jutīgajās teritorijās savstarpējās atbilstības obligāto pārvaldības prasību ietvaros</t>
  </si>
  <si>
    <t>līdz 01.10.2022.</t>
  </si>
  <si>
    <t xml:space="preserve">7.4.4. </t>
  </si>
  <si>
    <r>
      <rPr>
        <b/>
        <sz val="10"/>
        <rFont val="Times New Roman"/>
        <family val="1"/>
      </rPr>
      <t xml:space="preserve">Mēslošanas līdzekļu lietošanas pārbaudes, pamatojoties uz personu iesniegumiem </t>
    </r>
    <r>
      <rPr>
        <sz val="10"/>
        <rFont val="Times New Roman"/>
        <family val="1"/>
      </rPr>
      <t>(operatīvās pārbaudes)</t>
    </r>
  </si>
  <si>
    <t>Reģionālo nodaļu 
vadītāji</t>
  </si>
  <si>
    <t>līdz 31.12.2022.</t>
  </si>
  <si>
    <t xml:space="preserve">Mēslošanas līdzekļu lietošanas uzraudzība, lai novērstu lauksaimnieciskas darbības izraisītu ūdens, augsnes un gaisa piesārņojumu
</t>
  </si>
  <si>
    <t xml:space="preserve">7.5.1. </t>
  </si>
  <si>
    <t>Mēslošanas līdzekļu lietošanas uzraudzība</t>
  </si>
  <si>
    <t>Nodrošināta sēklu un augu šķirņu aprites uzraudzība un kontrole</t>
  </si>
  <si>
    <t>Nodrošināta uz klientu orientēta pakalpojumu sniegšana sēklu aprites jomā, ievērojot normatīvo aktu prasības</t>
  </si>
  <si>
    <t>8.1.1.</t>
  </si>
  <si>
    <t>Sēklaudzēšanas lauku apskašu veikšana</t>
  </si>
  <si>
    <t>D.Bajale, 
reģionālo nodaļu vadītāji</t>
  </si>
  <si>
    <t>ha</t>
  </si>
  <si>
    <t>Lēmumi</t>
  </si>
  <si>
    <t>8.1.2.</t>
  </si>
  <si>
    <r>
      <t>Sēklu paraugu ņemšana no sertifikācijai paredzētajām partijām</t>
    </r>
    <r>
      <rPr>
        <sz val="10"/>
        <rFont val="Times New Roman"/>
        <family val="1"/>
      </rPr>
      <t xml:space="preserve"> (ieskaitot saglabājamās šķirnes, populācijas, ISTA)</t>
    </r>
  </si>
  <si>
    <t xml:space="preserve">8.1.3. </t>
  </si>
  <si>
    <r>
      <t xml:space="preserve">Sēklu paraugu ņemšana sēklu partiju atkārtotai parbaudei  tirdzniecības gadījumā </t>
    </r>
    <r>
      <rPr>
        <sz val="10"/>
        <rFont val="Times New Roman"/>
        <family val="1"/>
      </rPr>
      <t xml:space="preserve">(gan Latvijas, gan citu valstu izcelsmes partijām)  </t>
    </r>
  </si>
  <si>
    <t>D.Bajale,
 reģionālo nodaļu vadītāji</t>
  </si>
  <si>
    <t xml:space="preserve">8.1.4. </t>
  </si>
  <si>
    <r>
      <t xml:space="preserve">Laboratoriskā sēklu kvalitātes novērtēšana </t>
    </r>
    <r>
      <rPr>
        <sz val="10"/>
        <rFont val="Times New Roman"/>
        <family val="1"/>
      </rPr>
      <t>(sertifikācijai paredzētajām partijām (ieskaitot saglabājamās šķirnes, populācijas); partijām, kam veikta atkārtota pārbaude tirdzniecības gadījumā (gan Latvijas, gan citu valstu izcelsmes); pēc pasūtītāja pieprasījuma)</t>
    </r>
  </si>
  <si>
    <t>Rīga (NSKL)</t>
  </si>
  <si>
    <t>Zemgale (Bauskas laboratorija)</t>
  </si>
  <si>
    <t xml:space="preserve">Kurzeme </t>
  </si>
  <si>
    <t>Vidzeme (Valmieras laboratorija)</t>
  </si>
  <si>
    <t>Latgales</t>
  </si>
  <si>
    <t>8.1.5.</t>
  </si>
  <si>
    <t>Sēklas kartupeļu paraugu ņemšana, kvalitātes novērtēšana un lēmumu par sēklu kvalitātes atbilstību sēklaudzēšanas un sēklu tirdzniecības noteikumos paredzētajām sēklu kategorijas prasībām pieņemšana</t>
  </si>
  <si>
    <t>8.1.6.</t>
  </si>
  <si>
    <r>
      <t xml:space="preserve">Sēklu aprites uzraudzība </t>
    </r>
    <r>
      <rPr>
        <sz val="10"/>
        <rFont val="Times New Roman"/>
        <family val="1"/>
      </rPr>
      <t>(operatīvās pārbaudes)</t>
    </r>
  </si>
  <si>
    <t>8.1.7.</t>
  </si>
  <si>
    <t>Nelielo ES sēklu saiņojumu saiņotāju un lopbarības augu maisījumu sagatavotāju darbības uzraudzība</t>
  </si>
  <si>
    <t>Kaņepju THC satura monitorings</t>
  </si>
  <si>
    <t xml:space="preserve">8.2.1. </t>
  </si>
  <si>
    <t>D.Bajale,
reģionālo nodaļu vadītāji</t>
  </si>
  <si>
    <t>Bioloģiskās daudzveidības nodrošināšana, tai skaitā, ģenētiski modificēto organismu (ĢMO) nenonākšana apkārtējā vidē (ĢMO uzraudzība)</t>
  </si>
  <si>
    <t xml:space="preserve">8.3.1. </t>
  </si>
  <si>
    <t xml:space="preserve"> ĢMO uzraudzības nodrošināšana</t>
  </si>
  <si>
    <t>Direktors</t>
  </si>
  <si>
    <t>V. Ezers</t>
  </si>
  <si>
    <t>1. pielikums
Valsts augu aizsardzības dienesta
03.03.2022. rīkojumam Nr.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</si>
</sst>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charset val="186"/>
      <scheme val="minor"/>
    </font>
    <font>
      <sz val="11"/>
      <color indexed="8"/>
      <name val="Calibri"/>
      <family val="2"/>
      <charset val="186"/>
    </font>
    <font>
      <b/>
      <sz val="10"/>
      <name val="Times New Roman"/>
      <family val="1"/>
      <charset val="186"/>
    </font>
    <font>
      <b/>
      <sz val="11"/>
      <name val="Times New Roman"/>
      <family val="1"/>
    </font>
    <font>
      <b/>
      <sz val="10"/>
      <name val="Times New Roman"/>
      <family val="1"/>
    </font>
    <font>
      <sz val="10"/>
      <name val="Times New Roman"/>
      <family val="1"/>
    </font>
    <font>
      <b/>
      <sz val="10"/>
      <color indexed="8"/>
      <name val="Times New Roman"/>
      <family val="1"/>
    </font>
    <font>
      <sz val="10"/>
      <color indexed="8"/>
      <name val="Times New Roman"/>
      <family val="1"/>
    </font>
    <font>
      <b/>
      <i/>
      <sz val="10"/>
      <color indexed="8"/>
      <name val="Times New Roman"/>
      <family val="1"/>
    </font>
    <font>
      <i/>
      <sz val="10"/>
      <name val="Times New Roman"/>
      <family val="1"/>
    </font>
    <font>
      <i/>
      <sz val="10"/>
      <color indexed="8"/>
      <name val="Times New Roman"/>
      <family val="1"/>
    </font>
    <font>
      <sz val="10"/>
      <color indexed="8"/>
      <name val="Times New Roman"/>
      <family val="1"/>
    </font>
    <font>
      <b/>
      <i/>
      <sz val="10"/>
      <name val="Times New Roman"/>
      <family val="1"/>
    </font>
    <font>
      <b/>
      <sz val="12"/>
      <color indexed="8"/>
      <name val="Times New Roman"/>
      <family val="1"/>
    </font>
    <font>
      <b/>
      <sz val="11"/>
      <color indexed="8"/>
      <name val="Times New Roman"/>
      <family val="1"/>
    </font>
    <font>
      <b/>
      <sz val="9"/>
      <color indexed="8"/>
      <name val="Times New Roman"/>
      <family val="1"/>
    </font>
    <font>
      <sz val="9"/>
      <color indexed="8"/>
      <name val="Times New Roman"/>
      <family val="1"/>
    </font>
    <font>
      <sz val="11"/>
      <color rgb="FFFF0000"/>
      <name val="Calibri"/>
      <family val="2"/>
      <charset val="186"/>
      <scheme val="minor"/>
    </font>
    <font>
      <sz val="10"/>
      <color theme="1"/>
      <name val="Times New Roman"/>
      <family val="1"/>
    </font>
    <font>
      <b/>
      <sz val="9"/>
      <color theme="1"/>
      <name val="Times New Roman"/>
      <family val="1"/>
    </font>
    <font>
      <b/>
      <sz val="10"/>
      <color theme="1"/>
      <name val="Times New Roman"/>
      <family val="1"/>
    </font>
    <font>
      <b/>
      <sz val="11"/>
      <color theme="1"/>
      <name val="Times New Roman"/>
      <family val="1"/>
    </font>
    <font>
      <b/>
      <i/>
      <sz val="11"/>
      <color theme="1"/>
      <name val="Times New Roman"/>
      <family val="1"/>
    </font>
    <font>
      <sz val="10"/>
      <color rgb="FF000000"/>
      <name val="Times New Roman"/>
      <family val="1"/>
    </font>
    <font>
      <b/>
      <sz val="11"/>
      <color rgb="FF000000"/>
      <name val="Times New Roman"/>
      <family val="1"/>
    </font>
    <font>
      <b/>
      <i/>
      <sz val="10"/>
      <color theme="1"/>
      <name val="Times New Roman"/>
      <family val="1"/>
    </font>
    <font>
      <i/>
      <sz val="10"/>
      <color theme="1"/>
      <name val="Times New Roman"/>
      <family val="1"/>
    </font>
    <font>
      <sz val="10"/>
      <color theme="4" tint="-0.249977111117893"/>
      <name val="Times New Roman"/>
      <family val="1"/>
    </font>
    <font>
      <i/>
      <sz val="10"/>
      <color rgb="FF000000"/>
      <name val="Times New Roman"/>
      <family val="1"/>
    </font>
    <font>
      <sz val="9"/>
      <color theme="1"/>
      <name val="Times New Roman"/>
      <family val="1"/>
    </font>
    <font>
      <sz val="10"/>
      <color theme="1"/>
      <name val="Times New Roman"/>
      <family val="1"/>
      <charset val="186"/>
    </font>
    <font>
      <sz val="10"/>
      <color rgb="FFFF0000"/>
      <name val="Times New Roman"/>
      <family val="1"/>
    </font>
    <font>
      <sz val="10"/>
      <name val="Times New Roman"/>
      <family val="1"/>
      <charset val="186"/>
    </font>
    <font>
      <sz val="10"/>
      <color rgb="FF7030A0"/>
      <name val="Times New Roman"/>
      <family val="1"/>
    </font>
    <font>
      <b/>
      <sz val="10"/>
      <color rgb="FF000000"/>
      <name val="Times New Roman"/>
      <family val="1"/>
    </font>
    <font>
      <sz val="10"/>
      <name val="Arial"/>
      <family val="2"/>
    </font>
    <font>
      <sz val="10"/>
      <color rgb="FFFF00FF"/>
      <name val="Times New Roman"/>
      <family val="1"/>
    </font>
    <font>
      <strike/>
      <sz val="10"/>
      <color rgb="FFFF00FF"/>
      <name val="Times New Roman"/>
      <family val="1"/>
    </font>
    <font>
      <b/>
      <sz val="10"/>
      <color rgb="FFFF00FF"/>
      <name val="Times New Roman"/>
      <family val="1"/>
    </font>
    <font>
      <strike/>
      <sz val="10"/>
      <color theme="1"/>
      <name val="Times New Roman"/>
      <family val="1"/>
    </font>
    <font>
      <i/>
      <strike/>
      <sz val="10"/>
      <color rgb="FFFF00FF"/>
      <name val="Times New Roman"/>
      <family val="1"/>
    </font>
    <font>
      <i/>
      <u/>
      <sz val="10"/>
      <name val="Times New Roman"/>
      <family val="1"/>
    </font>
    <font>
      <b/>
      <sz val="11"/>
      <color rgb="FFFF00FF"/>
      <name val="Times New Roman"/>
      <family val="1"/>
    </font>
    <font>
      <strike/>
      <sz val="10"/>
      <name val="Times New Roman"/>
      <family val="1"/>
    </font>
    <font>
      <b/>
      <i/>
      <u/>
      <sz val="10"/>
      <name val="Times New Roman"/>
      <family val="1"/>
    </font>
    <font>
      <i/>
      <strike/>
      <sz val="10"/>
      <name val="Times New Roman"/>
      <family val="1"/>
    </font>
    <font>
      <sz val="11"/>
      <name val="Calibri"/>
      <family val="2"/>
      <charset val="186"/>
      <scheme val="minor"/>
    </font>
    <font>
      <u/>
      <sz val="10"/>
      <name val="Times New Roman"/>
      <family val="1"/>
    </font>
    <font>
      <b/>
      <sz val="10"/>
      <color rgb="FFFF0000"/>
      <name val="Times New Roman"/>
      <family val="1"/>
    </font>
    <font>
      <b/>
      <i/>
      <strike/>
      <sz val="10"/>
      <name val="Times New Roman"/>
      <family val="1"/>
    </font>
    <font>
      <b/>
      <sz val="11"/>
      <color indexed="8"/>
      <name val="Times New Roman"/>
      <family val="1"/>
      <charset val="186"/>
    </font>
    <font>
      <b/>
      <sz val="12"/>
      <name val="Times New Roman"/>
      <family val="1"/>
    </font>
    <font>
      <sz val="11"/>
      <name val="Times New Roman"/>
      <family val="1"/>
    </font>
    <font>
      <b/>
      <sz val="11"/>
      <name val="Calibri"/>
      <family val="2"/>
      <scheme val="minor"/>
    </font>
    <font>
      <b/>
      <sz val="11"/>
      <color theme="1"/>
      <name val="Calibri"/>
      <family val="2"/>
      <scheme val="minor"/>
    </font>
    <font>
      <sz val="11"/>
      <name val="Calibri"/>
      <family val="2"/>
    </font>
    <font>
      <sz val="11"/>
      <name val="Calibri"/>
      <family val="2"/>
      <scheme val="minor"/>
    </font>
    <font>
      <i/>
      <sz val="11"/>
      <color rgb="FFFF0000"/>
      <name val="Calibri"/>
      <family val="2"/>
      <scheme val="minor"/>
    </font>
    <font>
      <sz val="11"/>
      <color theme="1"/>
      <name val="Calibri"/>
      <family val="2"/>
      <scheme val="minor"/>
    </font>
    <font>
      <sz val="12"/>
      <color theme="1"/>
      <name val="Times New Roman"/>
      <family val="1"/>
    </font>
  </fonts>
  <fills count="18">
    <fill>
      <patternFill patternType="none"/>
    </fill>
    <fill>
      <patternFill patternType="gray125"/>
    </fill>
    <fill>
      <patternFill patternType="solid">
        <fgColor indexed="43"/>
        <bgColor indexed="26"/>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92D050"/>
        <bgColor indexed="26"/>
      </patternFill>
    </fill>
    <fill>
      <patternFill patternType="solid">
        <fgColor rgb="FF92D050"/>
        <bgColor theme="0"/>
      </patternFill>
    </fill>
    <fill>
      <patternFill patternType="solid">
        <fgColor theme="5" tint="0.39997558519241921"/>
        <bgColor indexed="41"/>
      </patternFill>
    </fill>
    <fill>
      <patternFill patternType="solid">
        <fgColor rgb="FFFFFF99"/>
        <bgColor indexed="26"/>
      </patternFill>
    </fill>
    <fill>
      <patternFill patternType="solid">
        <fgColor rgb="FFFFFF99"/>
        <bgColor indexed="64"/>
      </patternFill>
    </fill>
    <fill>
      <patternFill patternType="solid">
        <fgColor theme="8" tint="0.79998168889431442"/>
        <bgColor indexed="22"/>
      </patternFill>
    </fill>
    <fill>
      <patternFill patternType="solid">
        <fgColor rgb="FF92D050"/>
        <bgColor rgb="FF92D050"/>
      </patternFill>
    </fill>
    <fill>
      <patternFill patternType="solid">
        <fgColor theme="5" tint="0.39997558519241921"/>
        <bgColor indexed="22"/>
      </patternFill>
    </fill>
    <fill>
      <patternFill patternType="solid">
        <fgColor theme="0"/>
        <bgColor indexed="26"/>
      </patternFill>
    </fill>
    <fill>
      <patternFill patternType="solid">
        <fgColor rgb="FF92D050"/>
        <bgColor indexed="51"/>
      </patternFill>
    </fill>
    <fill>
      <patternFill patternType="solid">
        <fgColor indexed="9"/>
        <bgColor indexed="26"/>
      </patternFill>
    </fill>
    <fill>
      <patternFill patternType="solid">
        <fgColor theme="0"/>
        <bgColor indexed="51"/>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1" fillId="0" borderId="0"/>
    <xf numFmtId="0" fontId="1" fillId="0" borderId="0"/>
    <xf numFmtId="0" fontId="1" fillId="0" borderId="0"/>
  </cellStyleXfs>
  <cellXfs count="604">
    <xf numFmtId="0" fontId="0" fillId="0" borderId="0" xfId="0"/>
    <xf numFmtId="0" fontId="4" fillId="0" borderId="1" xfId="0" applyFont="1" applyBorder="1" applyAlignment="1">
      <alignment horizontal="center" vertical="center"/>
    </xf>
    <xf numFmtId="0" fontId="18" fillId="0" borderId="0" xfId="0" applyFont="1"/>
    <xf numFmtId="0" fontId="18" fillId="3" borderId="0" xfId="0" applyFont="1" applyFill="1"/>
    <xf numFmtId="0" fontId="5" fillId="3" borderId="1" xfId="0" applyFont="1" applyFill="1" applyBorder="1" applyAlignment="1">
      <alignment horizontal="center" vertical="center"/>
    </xf>
    <xf numFmtId="0" fontId="18" fillId="0" borderId="0" xfId="0" applyFont="1" applyAlignment="1">
      <alignment horizontal="center" vertical="center"/>
    </xf>
    <xf numFmtId="0" fontId="19" fillId="0" borderId="1" xfId="0" applyFont="1" applyBorder="1" applyAlignment="1">
      <alignment horizontal="center" vertical="center" wrapText="1"/>
    </xf>
    <xf numFmtId="0" fontId="20" fillId="5" borderId="1" xfId="0" applyFont="1" applyFill="1" applyBorder="1" applyAlignment="1">
      <alignment horizontal="center" vertical="center"/>
    </xf>
    <xf numFmtId="0" fontId="18" fillId="5" borderId="1" xfId="0" applyFont="1" applyFill="1" applyBorder="1" applyAlignment="1">
      <alignment horizontal="center" vertical="center"/>
    </xf>
    <xf numFmtId="0" fontId="14" fillId="6" borderId="1" xfId="3" applyFont="1" applyFill="1" applyBorder="1" applyAlignment="1">
      <alignment horizontal="center" vertical="center" wrapText="1"/>
    </xf>
    <xf numFmtId="0" fontId="21"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2" fillId="5"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2" applyFont="1" applyFill="1" applyBorder="1" applyAlignment="1">
      <alignment horizontal="center" vertical="center" wrapText="1"/>
    </xf>
    <xf numFmtId="0" fontId="14" fillId="6" borderId="1" xfId="2" applyFont="1" applyFill="1" applyBorder="1" applyAlignment="1">
      <alignment horizontal="center" vertical="center" wrapText="1"/>
    </xf>
    <xf numFmtId="0" fontId="5" fillId="0" borderId="1" xfId="0" applyFont="1" applyFill="1" applyBorder="1" applyAlignment="1">
      <alignment horizontal="center" vertical="center"/>
    </xf>
    <xf numFmtId="0" fontId="21" fillId="7" borderId="1" xfId="0" applyFont="1" applyFill="1" applyBorder="1" applyAlignment="1">
      <alignment horizontal="center" vertical="center"/>
    </xf>
    <xf numFmtId="0" fontId="24" fillId="5"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left" vertical="top"/>
    </xf>
    <xf numFmtId="0" fontId="20" fillId="0"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4" fillId="5" borderId="1" xfId="2" applyNumberFormat="1" applyFont="1" applyFill="1" applyBorder="1" applyAlignment="1">
      <alignment horizontal="center" vertical="center" wrapText="1"/>
    </xf>
    <xf numFmtId="1" fontId="14" fillId="5" borderId="1" xfId="2" applyNumberFormat="1" applyFont="1" applyFill="1" applyBorder="1" applyAlignment="1">
      <alignment horizontal="center" vertical="center" wrapText="1"/>
    </xf>
    <xf numFmtId="0" fontId="14" fillId="6" borderId="1" xfId="3" applyFont="1" applyFill="1" applyBorder="1" applyAlignment="1">
      <alignment horizontal="left" vertical="top" wrapText="1"/>
    </xf>
    <xf numFmtId="0" fontId="18" fillId="0" borderId="1" xfId="0" applyFont="1" applyFill="1" applyBorder="1" applyAlignment="1">
      <alignment horizontal="left" vertical="top"/>
    </xf>
    <xf numFmtId="0" fontId="18" fillId="0" borderId="1" xfId="0" applyFont="1" applyBorder="1" applyAlignment="1">
      <alignment horizontal="left" vertical="top"/>
    </xf>
    <xf numFmtId="0" fontId="21" fillId="5" borderId="1" xfId="0" applyFont="1" applyFill="1" applyBorder="1" applyAlignment="1">
      <alignment horizontal="left" vertical="top"/>
    </xf>
    <xf numFmtId="0" fontId="3" fillId="5" borderId="1" xfId="0" applyFont="1" applyFill="1" applyBorder="1" applyAlignment="1">
      <alignment horizontal="left" vertical="top"/>
    </xf>
    <xf numFmtId="0" fontId="18" fillId="0" borderId="0" xfId="0" applyFont="1" applyAlignment="1">
      <alignment horizontal="left" vertical="top"/>
    </xf>
    <xf numFmtId="0" fontId="20" fillId="0" borderId="0" xfId="0" applyFont="1" applyAlignment="1">
      <alignment horizontal="center" vertical="top"/>
    </xf>
    <xf numFmtId="0" fontId="20" fillId="0" borderId="0" xfId="0" applyFont="1" applyAlignment="1">
      <alignment horizontal="left" vertical="top" wrapText="1"/>
    </xf>
    <xf numFmtId="0" fontId="18" fillId="5" borderId="1" xfId="0" applyFont="1" applyFill="1" applyBorder="1" applyAlignment="1">
      <alignment vertical="center" wrapText="1"/>
    </xf>
    <xf numFmtId="0" fontId="5" fillId="0" borderId="1" xfId="0" applyFont="1" applyFill="1" applyBorder="1" applyAlignment="1">
      <alignment horizontal="center" vertical="center"/>
    </xf>
    <xf numFmtId="0" fontId="18"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18" fillId="3" borderId="1" xfId="0" applyFont="1" applyFill="1" applyBorder="1" applyAlignment="1">
      <alignment horizontal="center" vertical="center"/>
    </xf>
    <xf numFmtId="0" fontId="32" fillId="0" borderId="1" xfId="0" applyFont="1" applyBorder="1" applyAlignment="1">
      <alignment horizontal="center" vertical="center"/>
    </xf>
    <xf numFmtId="0" fontId="5" fillId="0" borderId="1" xfId="0" applyFont="1" applyBorder="1" applyAlignment="1">
      <alignment horizontal="center" vertical="center"/>
    </xf>
    <xf numFmtId="0" fontId="20" fillId="3" borderId="1" xfId="0" applyFont="1" applyFill="1" applyBorder="1" applyAlignment="1">
      <alignment horizontal="center" vertical="center"/>
    </xf>
    <xf numFmtId="0" fontId="18" fillId="0" borderId="1" xfId="0" applyFont="1" applyBorder="1" applyAlignment="1">
      <alignment horizontal="left" vertical="top" wrapText="1"/>
    </xf>
    <xf numFmtId="0" fontId="18" fillId="0"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left" vertical="top"/>
    </xf>
    <xf numFmtId="0" fontId="18" fillId="0" borderId="1" xfId="0" applyFont="1" applyBorder="1" applyAlignment="1">
      <alignment horizontal="center" vertical="center"/>
    </xf>
    <xf numFmtId="0" fontId="20" fillId="0" borderId="1" xfId="0" applyFont="1" applyBorder="1" applyAlignment="1">
      <alignment horizontal="center" vertical="center"/>
    </xf>
    <xf numFmtId="0" fontId="5" fillId="0" borderId="1" xfId="0" applyFont="1" applyBorder="1" applyAlignment="1">
      <alignment horizontal="center" vertical="center"/>
    </xf>
    <xf numFmtId="0" fontId="24" fillId="12" borderId="5" xfId="3" applyFont="1" applyFill="1" applyBorder="1" applyAlignment="1">
      <alignment horizontal="left" vertical="top" wrapText="1"/>
    </xf>
    <xf numFmtId="0" fontId="24" fillId="12" borderId="5" xfId="0" applyFont="1" applyFill="1" applyBorder="1" applyAlignment="1">
      <alignment horizontal="center" vertical="center" wrapText="1"/>
    </xf>
    <xf numFmtId="0" fontId="23" fillId="0" borderId="5" xfId="0" applyFont="1" applyBorder="1" applyAlignment="1">
      <alignment horizontal="center" vertical="center"/>
    </xf>
    <xf numFmtId="0" fontId="24" fillId="12" borderId="5" xfId="0" applyFont="1" applyFill="1" applyBorder="1" applyAlignment="1">
      <alignment horizontal="center" vertical="center"/>
    </xf>
    <xf numFmtId="0" fontId="21" fillId="5" borderId="4" xfId="0" applyFont="1" applyFill="1" applyBorder="1" applyAlignment="1">
      <alignment horizontal="center" vertical="center"/>
    </xf>
    <xf numFmtId="0" fontId="33"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26" fillId="5" borderId="1" xfId="0" applyFont="1" applyFill="1" applyBorder="1" applyAlignment="1">
      <alignment vertical="center" wrapText="1"/>
    </xf>
    <xf numFmtId="0" fontId="35" fillId="0" borderId="0" xfId="0" applyFont="1"/>
    <xf numFmtId="0" fontId="18" fillId="0" borderId="0" xfId="0" applyFont="1" applyAlignment="1"/>
    <xf numFmtId="0" fontId="31" fillId="0" borderId="0" xfId="0" applyFont="1" applyAlignment="1"/>
    <xf numFmtId="0" fontId="31" fillId="0" borderId="0" xfId="0" applyFont="1" applyFill="1" applyAlignment="1"/>
    <xf numFmtId="0" fontId="18" fillId="3" borderId="0" xfId="0" applyFont="1" applyFill="1" applyAlignment="1"/>
    <xf numFmtId="0" fontId="17" fillId="0" borderId="0" xfId="0" applyFont="1" applyAlignment="1"/>
    <xf numFmtId="0" fontId="0" fillId="0" borderId="0" xfId="0" applyAlignment="1"/>
    <xf numFmtId="0" fontId="36" fillId="0" borderId="0" xfId="0" applyFont="1" applyAlignment="1">
      <alignment horizontal="left"/>
    </xf>
    <xf numFmtId="0" fontId="36" fillId="0" borderId="0" xfId="0" applyFont="1" applyAlignment="1"/>
    <xf numFmtId="0" fontId="36" fillId="0" borderId="0" xfId="0" applyFont="1"/>
    <xf numFmtId="0" fontId="38" fillId="0" borderId="0" xfId="0" applyFont="1" applyAlignment="1">
      <alignment vertical="top"/>
    </xf>
    <xf numFmtId="0" fontId="36" fillId="0" borderId="0" xfId="0" applyFont="1" applyAlignment="1">
      <alignment horizontal="left" vertical="top" wrapText="1"/>
    </xf>
    <xf numFmtId="0" fontId="5" fillId="0" borderId="0" xfId="0" applyFont="1" applyFill="1" applyAlignment="1">
      <alignment horizontal="left" vertical="center" indent="1"/>
    </xf>
    <xf numFmtId="0" fontId="36" fillId="0" borderId="0" xfId="0" applyFont="1" applyFill="1" applyAlignment="1">
      <alignment horizontal="left" vertical="center" indent="1"/>
    </xf>
    <xf numFmtId="0" fontId="4" fillId="3" borderId="1" xfId="0" applyFont="1" applyFill="1" applyBorder="1" applyAlignment="1">
      <alignment horizontal="center" vertical="center"/>
    </xf>
    <xf numFmtId="0" fontId="5" fillId="0" borderId="1" xfId="0" applyFont="1" applyBorder="1" applyAlignment="1">
      <alignment horizontal="center" vertical="center"/>
    </xf>
    <xf numFmtId="0" fontId="18" fillId="0" borderId="1" xfId="0" applyFont="1" applyFill="1" applyBorder="1" applyAlignment="1">
      <alignment horizontal="center" vertical="center"/>
    </xf>
    <xf numFmtId="0" fontId="18" fillId="3"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3" borderId="1" xfId="0" applyFont="1" applyFill="1" applyBorder="1" applyAlignment="1">
      <alignment horizontal="center" vertical="center"/>
    </xf>
    <xf numFmtId="0" fontId="20" fillId="0" borderId="1" xfId="0" applyFont="1" applyFill="1" applyBorder="1" applyAlignment="1">
      <alignment horizontal="left" vertical="top"/>
    </xf>
    <xf numFmtId="0" fontId="4"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5" fillId="3" borderId="1" xfId="0" applyFont="1" applyFill="1" applyBorder="1" applyAlignment="1">
      <alignment horizontal="left" vertical="top"/>
    </xf>
    <xf numFmtId="0" fontId="5" fillId="3" borderId="1"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3" borderId="1" xfId="0" applyFont="1" applyFill="1" applyBorder="1" applyAlignment="1">
      <alignment horizontal="left" vertical="top"/>
    </xf>
    <xf numFmtId="0" fontId="3" fillId="6" borderId="1" xfId="3" applyFont="1" applyFill="1" applyBorder="1" applyAlignment="1">
      <alignment horizontal="left" vertical="top" wrapText="1"/>
    </xf>
    <xf numFmtId="0" fontId="5" fillId="0" borderId="1" xfId="0" applyFont="1" applyBorder="1" applyAlignment="1">
      <alignment vertical="center"/>
    </xf>
    <xf numFmtId="0" fontId="18" fillId="0" borderId="1" xfId="0" applyFont="1" applyBorder="1"/>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21" fillId="5" borderId="2" xfId="0" applyFont="1" applyFill="1" applyBorder="1" applyAlignment="1">
      <alignment horizontal="center" vertical="center"/>
    </xf>
    <xf numFmtId="0" fontId="5" fillId="3" borderId="1" xfId="0" applyFont="1" applyFill="1" applyBorder="1" applyAlignment="1">
      <alignment horizontal="center" vertical="center"/>
    </xf>
    <xf numFmtId="0" fontId="20" fillId="3" borderId="1" xfId="0" applyFont="1" applyFill="1" applyBorder="1" applyAlignment="1">
      <alignment horizontal="center" vertical="center"/>
    </xf>
    <xf numFmtId="0" fontId="36" fillId="3" borderId="0" xfId="0" applyFont="1" applyFill="1" applyAlignment="1">
      <alignment wrapText="1"/>
    </xf>
    <xf numFmtId="0" fontId="5" fillId="3" borderId="1" xfId="0" applyFont="1" applyFill="1" applyBorder="1" applyAlignment="1">
      <alignment horizontal="center" vertical="center"/>
    </xf>
    <xf numFmtId="0" fontId="14" fillId="6" borderId="4" xfId="3" applyFont="1" applyFill="1" applyBorder="1" applyAlignment="1">
      <alignment horizontal="left" vertical="top" wrapText="1"/>
    </xf>
    <xf numFmtId="0" fontId="20" fillId="0"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20" fillId="0" borderId="1" xfId="0" applyFont="1" applyBorder="1" applyAlignment="1">
      <alignment horizontal="center" vertical="center"/>
    </xf>
    <xf numFmtId="0" fontId="20"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8"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18" fillId="0" borderId="0" xfId="0" applyFont="1" applyFill="1" applyBorder="1" applyAlignment="1">
      <alignment horizontal="center" vertical="center"/>
    </xf>
    <xf numFmtId="0" fontId="20" fillId="0" borderId="0" xfId="0" applyFont="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Border="1" applyAlignment="1">
      <alignment horizontal="center" vertical="center"/>
    </xf>
    <xf numFmtId="0" fontId="20" fillId="3"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5" borderId="1" xfId="0" applyFont="1" applyFill="1" applyBorder="1" applyAlignment="1">
      <alignment horizontal="left" vertical="center"/>
    </xf>
    <xf numFmtId="0" fontId="18" fillId="0" borderId="1" xfId="0" applyFont="1" applyFill="1" applyBorder="1" applyAlignment="1">
      <alignment horizontal="left" vertical="top" wrapText="1"/>
    </xf>
    <xf numFmtId="0" fontId="20" fillId="0" borderId="1" xfId="0" applyFont="1" applyBorder="1" applyAlignment="1">
      <alignment horizontal="center" vertical="center"/>
    </xf>
    <xf numFmtId="0" fontId="4" fillId="0"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1" xfId="0" applyFont="1" applyFill="1" applyBorder="1" applyAlignment="1">
      <alignment horizontal="center" vertical="center"/>
    </xf>
    <xf numFmtId="0" fontId="18"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20" fillId="3" borderId="4" xfId="0" applyFont="1" applyFill="1" applyBorder="1" applyAlignment="1">
      <alignment horizontal="center" vertical="center"/>
    </xf>
    <xf numFmtId="0" fontId="20" fillId="0" borderId="1" xfId="0" applyFont="1" applyBorder="1" applyAlignment="1">
      <alignment horizontal="left" vertical="top" wrapText="1"/>
    </xf>
    <xf numFmtId="0" fontId="4" fillId="3" borderId="1" xfId="0" applyFont="1" applyFill="1" applyBorder="1" applyAlignment="1">
      <alignment horizontal="left" vertical="top"/>
    </xf>
    <xf numFmtId="0" fontId="20" fillId="0" borderId="1" xfId="0" applyFont="1" applyBorder="1" applyAlignment="1">
      <alignment horizontal="center" vertical="center"/>
    </xf>
    <xf numFmtId="0" fontId="20" fillId="0" borderId="1" xfId="0" applyFont="1" applyFill="1" applyBorder="1" applyAlignment="1">
      <alignment horizontal="left" vertical="top" wrapText="1"/>
    </xf>
    <xf numFmtId="0" fontId="20" fillId="0" borderId="1" xfId="0" applyFont="1" applyFill="1" applyBorder="1" applyAlignment="1">
      <alignment horizontal="left" vertical="top"/>
    </xf>
    <xf numFmtId="0" fontId="20" fillId="3" borderId="1" xfId="0" applyFont="1" applyFill="1" applyBorder="1" applyAlignment="1">
      <alignment horizontal="center" vertical="center"/>
    </xf>
    <xf numFmtId="0" fontId="20" fillId="0" borderId="1" xfId="0" applyFont="1" applyFill="1" applyBorder="1" applyAlignment="1">
      <alignment horizontal="center" vertical="center"/>
    </xf>
    <xf numFmtId="0" fontId="4" fillId="0" borderId="1" xfId="0" applyFont="1" applyBorder="1" applyAlignment="1">
      <alignment horizontal="left" vertical="top"/>
    </xf>
    <xf numFmtId="0" fontId="36" fillId="0" borderId="0" xfId="0" applyFont="1" applyFill="1" applyBorder="1" applyAlignment="1"/>
    <xf numFmtId="0" fontId="36" fillId="0" borderId="0" xfId="0" applyFont="1" applyFill="1" applyBorder="1"/>
    <xf numFmtId="0" fontId="42"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18" fillId="0" borderId="0" xfId="0" applyFont="1" applyFill="1" applyBorder="1"/>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4" fillId="3" borderId="1" xfId="0" applyFont="1" applyFill="1" applyBorder="1" applyAlignment="1">
      <alignment horizontal="left" vertical="center"/>
    </xf>
    <xf numFmtId="0" fontId="5" fillId="3" borderId="1" xfId="0" applyFont="1" applyFill="1" applyBorder="1" applyAlignment="1">
      <alignment horizontal="left" vertical="center"/>
    </xf>
    <xf numFmtId="0" fontId="18" fillId="0" borderId="1" xfId="0" applyFont="1" applyBorder="1" applyAlignment="1">
      <alignment horizontal="left" vertical="center"/>
    </xf>
    <xf numFmtId="0" fontId="5" fillId="0" borderId="1" xfId="0" applyFont="1" applyBorder="1" applyAlignment="1">
      <alignment horizontal="left" vertical="center"/>
    </xf>
    <xf numFmtId="0" fontId="18" fillId="3" borderId="0" xfId="0" applyFont="1" applyFill="1" applyAlignment="1">
      <alignment horizontal="center" vertical="center"/>
    </xf>
    <xf numFmtId="0" fontId="20" fillId="0" borderId="4" xfId="0" applyFont="1" applyBorder="1" applyAlignment="1">
      <alignment horizontal="left" vertical="top"/>
    </xf>
    <xf numFmtId="0" fontId="4" fillId="4" borderId="1"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horizontal="left" vertical="center"/>
    </xf>
    <xf numFmtId="0" fontId="4" fillId="3" borderId="5" xfId="0" applyFont="1" applyFill="1" applyBorder="1" applyAlignment="1">
      <alignment horizontal="center" vertical="center"/>
    </xf>
    <xf numFmtId="0" fontId="34" fillId="3" borderId="5" xfId="0" applyFont="1" applyFill="1" applyBorder="1" applyAlignment="1">
      <alignment horizontal="center" vertical="center"/>
    </xf>
    <xf numFmtId="0" fontId="18" fillId="0" borderId="1" xfId="0" applyFont="1" applyFill="1" applyBorder="1" applyAlignment="1">
      <alignment horizontal="left" vertical="center"/>
    </xf>
    <xf numFmtId="0" fontId="20" fillId="0" borderId="1" xfId="0" applyFont="1" applyFill="1" applyBorder="1" applyAlignment="1">
      <alignment horizontal="left" vertical="center"/>
    </xf>
    <xf numFmtId="0" fontId="4" fillId="3" borderId="1" xfId="0" applyNumberFormat="1" applyFont="1" applyFill="1" applyBorder="1" applyAlignment="1">
      <alignment horizontal="center" vertical="center" wrapText="1"/>
    </xf>
    <xf numFmtId="0" fontId="20" fillId="3" borderId="1" xfId="0" applyFont="1" applyFill="1" applyBorder="1" applyAlignment="1">
      <alignment horizontal="left" vertical="center"/>
    </xf>
    <xf numFmtId="0" fontId="5" fillId="0" borderId="1" xfId="0" applyFont="1" applyFill="1" applyBorder="1" applyAlignment="1">
      <alignment horizontal="left" vertical="center"/>
    </xf>
    <xf numFmtId="0" fontId="5" fillId="0" borderId="7" xfId="0" applyFont="1" applyFill="1" applyBorder="1" applyAlignment="1">
      <alignment horizontal="left" vertical="center"/>
    </xf>
    <xf numFmtId="0" fontId="5" fillId="0" borderId="4" xfId="0" applyFont="1" applyFill="1" applyBorder="1" applyAlignment="1">
      <alignment horizontal="left" vertical="center"/>
    </xf>
    <xf numFmtId="0" fontId="5" fillId="3"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0" fillId="0" borderId="1" xfId="0" applyFont="1" applyBorder="1" applyAlignment="1">
      <alignment horizontal="center" vertical="center"/>
    </xf>
    <xf numFmtId="0" fontId="20"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4" fillId="3" borderId="4" xfId="0" applyFont="1" applyFill="1" applyBorder="1" applyAlignment="1">
      <alignment horizontal="center" vertical="center"/>
    </xf>
    <xf numFmtId="0" fontId="20" fillId="3"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top"/>
    </xf>
    <xf numFmtId="0" fontId="20" fillId="0" borderId="1" xfId="0" applyFont="1" applyBorder="1" applyAlignment="1">
      <alignment horizontal="center" vertical="center"/>
    </xf>
    <xf numFmtId="0" fontId="20" fillId="0" borderId="1" xfId="0" applyFont="1" applyFill="1" applyBorder="1" applyAlignment="1">
      <alignment horizontal="left" vertical="top"/>
    </xf>
    <xf numFmtId="0" fontId="20" fillId="3"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vertical="center"/>
    </xf>
    <xf numFmtId="0" fontId="20" fillId="3" borderId="1" xfId="0" applyFont="1" applyFill="1" applyBorder="1" applyAlignment="1">
      <alignment vertical="center"/>
    </xf>
    <xf numFmtId="0" fontId="18"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5" fillId="0" borderId="1" xfId="0" applyFont="1" applyBorder="1" applyAlignment="1">
      <alignment horizontal="left" vertical="top" wrapText="1"/>
    </xf>
    <xf numFmtId="0" fontId="4" fillId="3" borderId="1" xfId="0" applyFont="1" applyFill="1" applyBorder="1" applyAlignment="1">
      <alignment horizontal="center" vertical="top"/>
    </xf>
    <xf numFmtId="0" fontId="0" fillId="0" borderId="10" xfId="0" applyBorder="1" applyAlignment="1">
      <alignment vertical="center" wrapText="1"/>
    </xf>
    <xf numFmtId="0" fontId="0" fillId="0" borderId="0" xfId="0" applyAlignment="1">
      <alignment wrapText="1"/>
    </xf>
    <xf numFmtId="0" fontId="4" fillId="0" borderId="1" xfId="0" applyFont="1" applyBorder="1" applyAlignment="1">
      <alignment horizontal="right" vertical="top" wrapText="1"/>
    </xf>
    <xf numFmtId="0" fontId="4" fillId="0" borderId="1" xfId="0" applyFont="1" applyBorder="1" applyAlignment="1">
      <alignment horizontal="left" vertical="top" wrapText="1"/>
    </xf>
    <xf numFmtId="0" fontId="4" fillId="16" borderId="1" xfId="0" applyFont="1" applyFill="1" applyBorder="1" applyAlignment="1">
      <alignment horizontal="center" vertical="center" textRotation="90"/>
    </xf>
    <xf numFmtId="0" fontId="4" fillId="16" borderId="1"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4" fillId="14" borderId="1" xfId="0" applyFont="1" applyFill="1" applyBorder="1" applyAlignment="1">
      <alignment horizontal="center" vertical="center" textRotation="90" wrapText="1"/>
    </xf>
    <xf numFmtId="0" fontId="0" fillId="0" borderId="0" xfId="0" applyAlignment="1">
      <alignment vertical="center" wrapText="1"/>
    </xf>
    <xf numFmtId="3" fontId="4" fillId="15" borderId="1" xfId="0" applyNumberFormat="1" applyFont="1" applyFill="1" applyBorder="1" applyAlignment="1">
      <alignment horizontal="center" vertical="center" wrapText="1"/>
    </xf>
    <xf numFmtId="0" fontId="4" fillId="15" borderId="1" xfId="0" applyFont="1" applyFill="1" applyBorder="1" applyAlignment="1">
      <alignment horizontal="center" vertical="center" wrapText="1"/>
    </xf>
    <xf numFmtId="0" fontId="5" fillId="0" borderId="1" xfId="0" applyFont="1" applyBorder="1" applyAlignment="1">
      <alignment horizontal="center"/>
    </xf>
    <xf numFmtId="0" fontId="5" fillId="3" borderId="1" xfId="0" applyFont="1" applyFill="1" applyBorder="1" applyAlignment="1">
      <alignment horizontal="center"/>
    </xf>
    <xf numFmtId="0" fontId="52" fillId="3" borderId="1" xfId="0" applyFont="1" applyFill="1" applyBorder="1" applyAlignment="1">
      <alignment horizontal="center"/>
    </xf>
    <xf numFmtId="0" fontId="53" fillId="0" borderId="0" xfId="0" applyFont="1" applyAlignment="1">
      <alignment horizontal="center" vertical="center" wrapText="1"/>
    </xf>
    <xf numFmtId="0" fontId="54" fillId="0" borderId="0" xfId="0" applyFont="1" applyAlignment="1">
      <alignment horizontal="center" vertical="center"/>
    </xf>
    <xf numFmtId="0" fontId="55" fillId="0" borderId="0" xfId="0" applyFont="1" applyAlignment="1">
      <alignment horizontal="right" vertical="center"/>
    </xf>
    <xf numFmtId="0" fontId="56" fillId="0" borderId="0" xfId="0" applyFont="1"/>
    <xf numFmtId="0" fontId="0" fillId="0" borderId="0" xfId="0" applyAlignment="1">
      <alignment horizontal="center" vertical="center"/>
    </xf>
    <xf numFmtId="0" fontId="0" fillId="0" borderId="0" xfId="0" applyAlignment="1">
      <alignment horizontal="center" vertical="center" wrapText="1"/>
    </xf>
    <xf numFmtId="0" fontId="17" fillId="0" borderId="0" xfId="0" applyFont="1" applyAlignment="1">
      <alignment horizontal="center" vertical="center"/>
    </xf>
    <xf numFmtId="0" fontId="57" fillId="0" borderId="0" xfId="0" applyFont="1" applyAlignment="1">
      <alignment wrapText="1"/>
    </xf>
    <xf numFmtId="0" fontId="58" fillId="0" borderId="0" xfId="0" applyFont="1" applyAlignment="1">
      <alignment wrapText="1"/>
    </xf>
    <xf numFmtId="0" fontId="17" fillId="0" borderId="10" xfId="0" applyFont="1" applyBorder="1" applyAlignment="1">
      <alignment vertical="center"/>
    </xf>
    <xf numFmtId="0" fontId="17" fillId="0" borderId="0" xfId="0" applyFont="1" applyAlignment="1">
      <alignment wrapText="1"/>
    </xf>
    <xf numFmtId="0" fontId="5" fillId="0" borderId="0" xfId="0" applyFont="1" applyAlignment="1">
      <alignment horizontal="center" vertical="center"/>
    </xf>
    <xf numFmtId="0" fontId="5" fillId="0" borderId="0" xfId="0" applyFont="1" applyAlignment="1">
      <alignment horizontal="left" vertical="top" wrapText="1"/>
    </xf>
    <xf numFmtId="0" fontId="4" fillId="0" borderId="0" xfId="0" applyFont="1" applyAlignment="1">
      <alignment horizontal="center" vertical="center" textRotation="90" wrapText="1"/>
    </xf>
    <xf numFmtId="0" fontId="5" fillId="0" borderId="0" xfId="0" applyFont="1" applyAlignment="1">
      <alignment horizontal="center" vertical="top"/>
    </xf>
    <xf numFmtId="0" fontId="59" fillId="0" borderId="0" xfId="0" applyFont="1"/>
    <xf numFmtId="0" fontId="18" fillId="0" borderId="1" xfId="0" applyFont="1" applyBorder="1" applyAlignment="1">
      <alignment horizontal="center" vertical="center"/>
    </xf>
    <xf numFmtId="0" fontId="20" fillId="0" borderId="1" xfId="0" applyFont="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0" fillId="0" borderId="2" xfId="0" applyFont="1" applyFill="1" applyBorder="1" applyAlignment="1">
      <alignment horizontal="center" vertical="top"/>
    </xf>
    <xf numFmtId="0" fontId="20" fillId="0" borderId="3" xfId="0" applyFont="1" applyFill="1" applyBorder="1" applyAlignment="1">
      <alignment horizontal="center" vertical="top"/>
    </xf>
    <xf numFmtId="0" fontId="20" fillId="0" borderId="4" xfId="0" applyFont="1" applyFill="1" applyBorder="1" applyAlignment="1">
      <alignment horizontal="center" vertical="top"/>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8" fillId="3" borderId="1" xfId="0" applyFont="1" applyFill="1" applyBorder="1" applyAlignment="1">
      <alignment horizontal="center" vertical="center"/>
    </xf>
    <xf numFmtId="0" fontId="5" fillId="0" borderId="1" xfId="0" applyFont="1" applyBorder="1" applyAlignment="1">
      <alignment horizontal="center" vertical="center"/>
    </xf>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33"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2" applyFont="1" applyFill="1" applyBorder="1" applyAlignment="1">
      <alignment horizontal="left" vertical="top" wrapText="1"/>
    </xf>
    <xf numFmtId="0" fontId="9" fillId="3" borderId="3" xfId="2" applyFont="1" applyFill="1" applyBorder="1" applyAlignment="1">
      <alignment horizontal="left" vertical="top" wrapText="1"/>
    </xf>
    <xf numFmtId="0" fontId="9" fillId="3" borderId="4" xfId="2" applyFont="1" applyFill="1" applyBorder="1" applyAlignment="1">
      <alignment horizontal="left" vertical="top" wrapText="1"/>
    </xf>
    <xf numFmtId="0" fontId="5" fillId="3" borderId="1" xfId="2" applyFont="1" applyFill="1" applyBorder="1" applyAlignment="1">
      <alignment horizontal="left" vertical="top" wrapText="1"/>
    </xf>
    <xf numFmtId="0" fontId="9" fillId="3" borderId="1" xfId="2" applyFont="1" applyFill="1" applyBorder="1" applyAlignment="1">
      <alignment horizontal="left" vertical="top" wrapText="1"/>
    </xf>
    <xf numFmtId="0" fontId="28"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18" fillId="0" borderId="1" xfId="0" applyFont="1" applyBorder="1" applyAlignment="1">
      <alignment horizontal="center" vertical="center"/>
    </xf>
    <xf numFmtId="0" fontId="26"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18" fillId="3"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3" borderId="1" xfId="0" applyFont="1" applyFill="1" applyBorder="1" applyAlignment="1">
      <alignment horizontal="center" vertical="center"/>
    </xf>
    <xf numFmtId="0" fontId="27" fillId="3" borderId="1" xfId="0" applyFont="1" applyFill="1" applyBorder="1" applyAlignment="1">
      <alignment horizontal="center" vertical="center"/>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3" xfId="0" applyFont="1" applyFill="1" applyBorder="1" applyAlignment="1">
      <alignment horizontal="left" vertical="top" wrapText="1"/>
    </xf>
    <xf numFmtId="0" fontId="25" fillId="0" borderId="4" xfId="0" applyFont="1" applyFill="1" applyBorder="1" applyAlignment="1">
      <alignment horizontal="left" vertical="top" wrapText="1"/>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9" fillId="0" borderId="1" xfId="0" applyFont="1" applyFill="1" applyBorder="1" applyAlignment="1">
      <alignment horizontal="left" vertical="top" wrapText="1"/>
    </xf>
    <xf numFmtId="0" fontId="9"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4" xfId="0" applyFont="1" applyFill="1" applyBorder="1" applyAlignment="1">
      <alignment horizontal="left" vertical="top" wrapText="1"/>
    </xf>
    <xf numFmtId="0" fontId="4" fillId="0" borderId="2" xfId="2" applyFont="1" applyFill="1" applyBorder="1" applyAlignment="1">
      <alignment horizontal="left" vertical="top" wrapText="1"/>
    </xf>
    <xf numFmtId="0" fontId="4" fillId="0" borderId="3" xfId="2" applyFont="1" applyFill="1" applyBorder="1" applyAlignment="1">
      <alignment horizontal="left" vertical="top" wrapText="1"/>
    </xf>
    <xf numFmtId="0" fontId="4" fillId="0" borderId="4" xfId="2" applyFont="1" applyFill="1" applyBorder="1" applyAlignment="1">
      <alignment horizontal="left" vertical="top" wrapText="1"/>
    </xf>
    <xf numFmtId="0" fontId="9" fillId="0" borderId="1" xfId="0" applyFont="1" applyFill="1" applyBorder="1" applyAlignment="1">
      <alignment horizontal="center" vertical="center" wrapText="1"/>
    </xf>
    <xf numFmtId="0" fontId="34" fillId="0" borderId="2" xfId="0" applyFont="1" applyFill="1" applyBorder="1" applyAlignment="1">
      <alignment horizontal="left" vertical="top" wrapText="1"/>
    </xf>
    <xf numFmtId="0" fontId="34" fillId="0" borderId="3" xfId="0" applyFont="1" applyFill="1" applyBorder="1" applyAlignment="1">
      <alignment horizontal="left" vertical="top" wrapText="1"/>
    </xf>
    <xf numFmtId="0" fontId="34" fillId="0" borderId="4" xfId="0" applyFont="1" applyFill="1" applyBorder="1" applyAlignment="1">
      <alignment horizontal="left" vertical="top" wrapText="1"/>
    </xf>
    <xf numFmtId="0" fontId="20" fillId="0" borderId="9" xfId="0" applyFont="1" applyBorder="1" applyAlignment="1">
      <alignment horizontal="center" vertical="top"/>
    </xf>
    <xf numFmtId="0" fontId="20" fillId="0" borderId="10" xfId="0" applyFont="1" applyBorder="1" applyAlignment="1">
      <alignment horizontal="center" vertical="top"/>
    </xf>
    <xf numFmtId="0" fontId="20" fillId="0" borderId="11" xfId="0" applyFont="1" applyBorder="1" applyAlignment="1">
      <alignment horizontal="center" vertical="top"/>
    </xf>
    <xf numFmtId="0" fontId="20" fillId="0" borderId="1" xfId="0" applyFont="1" applyBorder="1" applyAlignment="1">
      <alignment horizontal="left" vertical="top" wrapText="1"/>
    </xf>
    <xf numFmtId="0" fontId="4" fillId="3" borderId="12" xfId="2" applyFont="1" applyFill="1" applyBorder="1" applyAlignment="1">
      <alignment horizontal="left" vertical="top" wrapText="1"/>
    </xf>
    <xf numFmtId="0" fontId="4" fillId="3" borderId="13" xfId="2" applyFont="1" applyFill="1" applyBorder="1" applyAlignment="1">
      <alignment horizontal="left" vertical="top" wrapText="1"/>
    </xf>
    <xf numFmtId="0" fontId="4" fillId="3" borderId="14" xfId="2" applyFont="1" applyFill="1" applyBorder="1" applyAlignment="1">
      <alignment horizontal="left" vertical="top" wrapText="1"/>
    </xf>
    <xf numFmtId="0" fontId="9" fillId="3" borderId="6" xfId="2" applyFont="1" applyFill="1" applyBorder="1" applyAlignment="1">
      <alignment horizontal="left" vertical="top" wrapText="1"/>
    </xf>
    <xf numFmtId="0" fontId="4" fillId="0" borderId="7" xfId="0" applyFont="1" applyFill="1" applyBorder="1" applyAlignment="1">
      <alignment horizontal="center" vertical="center"/>
    </xf>
    <xf numFmtId="0" fontId="9" fillId="3" borderId="4" xfId="0" applyFont="1" applyFill="1" applyBorder="1" applyAlignment="1">
      <alignment horizontal="center" vertical="center" wrapText="1"/>
    </xf>
    <xf numFmtId="0" fontId="20" fillId="3" borderId="2" xfId="0" applyFont="1" applyFill="1" applyBorder="1" applyAlignment="1">
      <alignment horizontal="center" vertical="top"/>
    </xf>
    <xf numFmtId="0" fontId="20" fillId="3" borderId="3" xfId="0" applyFont="1" applyFill="1" applyBorder="1" applyAlignment="1">
      <alignment horizontal="center" vertical="top"/>
    </xf>
    <xf numFmtId="0" fontId="20" fillId="3" borderId="4" xfId="0" applyFont="1" applyFill="1" applyBorder="1" applyAlignment="1">
      <alignment horizontal="center"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3" borderId="2" xfId="2" applyFont="1" applyFill="1" applyBorder="1" applyAlignment="1">
      <alignment horizontal="left" vertical="top" wrapText="1"/>
    </xf>
    <xf numFmtId="0" fontId="4" fillId="3" borderId="3" xfId="2" applyFont="1" applyFill="1" applyBorder="1" applyAlignment="1">
      <alignment horizontal="left" vertical="top" wrapText="1"/>
    </xf>
    <xf numFmtId="0" fontId="4" fillId="3" borderId="4" xfId="2" applyFont="1" applyFill="1" applyBorder="1" applyAlignment="1">
      <alignment horizontal="left" vertical="top" wrapText="1"/>
    </xf>
    <xf numFmtId="0" fontId="20" fillId="0" borderId="2" xfId="0" applyFont="1" applyBorder="1" applyAlignment="1">
      <alignment horizontal="center" vertical="top"/>
    </xf>
    <xf numFmtId="0" fontId="20" fillId="0" borderId="3" xfId="0" applyFont="1" applyBorder="1" applyAlignment="1">
      <alignment horizontal="center" vertical="top"/>
    </xf>
    <xf numFmtId="0" fontId="20" fillId="0" borderId="4" xfId="0" applyFont="1" applyBorder="1" applyAlignment="1">
      <alignment horizontal="center" vertical="top"/>
    </xf>
    <xf numFmtId="0" fontId="20" fillId="3" borderId="2"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9" fillId="3"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4" fillId="0" borderId="2" xfId="0" applyFont="1" applyBorder="1" applyAlignment="1">
      <alignment horizontal="left" vertical="top" wrapText="1"/>
    </xf>
    <xf numFmtId="0" fontId="18" fillId="0" borderId="2" xfId="0" applyFont="1" applyFill="1" applyBorder="1" applyAlignment="1">
      <alignment horizontal="left" vertical="top"/>
    </xf>
    <xf numFmtId="0" fontId="18" fillId="0" borderId="3" xfId="0" applyFont="1" applyFill="1" applyBorder="1" applyAlignment="1">
      <alignment horizontal="left" vertical="top"/>
    </xf>
    <xf numFmtId="0" fontId="18" fillId="0" borderId="4" xfId="0" applyFont="1" applyFill="1" applyBorder="1" applyAlignment="1">
      <alignment horizontal="left" vertical="top"/>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14" fillId="10" borderId="1" xfId="2" applyFont="1" applyFill="1" applyBorder="1" applyAlignment="1">
      <alignment horizontal="center"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5" fillId="0" borderId="1" xfId="0" applyFont="1" applyBorder="1" applyAlignment="1">
      <alignment horizontal="center" vertical="center" wrapText="1"/>
    </xf>
    <xf numFmtId="0" fontId="34" fillId="0" borderId="5" xfId="0" applyFont="1" applyBorder="1" applyAlignment="1">
      <alignment horizontal="left" vertical="top" wrapText="1"/>
    </xf>
    <xf numFmtId="0" fontId="0" fillId="0" borderId="5" xfId="0" applyBorder="1"/>
    <xf numFmtId="0" fontId="12" fillId="0" borderId="5" xfId="0" applyFont="1" applyBorder="1" applyAlignment="1">
      <alignment horizontal="left" vertical="top" wrapText="1"/>
    </xf>
    <xf numFmtId="0" fontId="46" fillId="3" borderId="5" xfId="0" applyFont="1" applyFill="1" applyBorder="1"/>
    <xf numFmtId="0" fontId="23" fillId="3" borderId="5" xfId="0" applyFont="1" applyFill="1" applyBorder="1" applyAlignment="1">
      <alignment horizontal="center" vertical="center" wrapText="1"/>
    </xf>
    <xf numFmtId="0" fontId="23" fillId="0" borderId="5" xfId="0" applyFont="1" applyBorder="1" applyAlignment="1">
      <alignment horizontal="center" vertical="center" wrapText="1"/>
    </xf>
    <xf numFmtId="0" fontId="9" fillId="3" borderId="5" xfId="0" applyFont="1" applyFill="1" applyBorder="1" applyAlignment="1">
      <alignment horizontal="center" vertical="center"/>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6" fillId="0" borderId="2" xfId="2" applyFont="1" applyBorder="1" applyAlignment="1">
      <alignment horizontal="center" vertical="top" wrapText="1"/>
    </xf>
    <xf numFmtId="0" fontId="6" fillId="0" borderId="3" xfId="2" applyFont="1" applyBorder="1" applyAlignment="1">
      <alignment horizontal="center" vertical="top" wrapText="1"/>
    </xf>
    <xf numFmtId="0" fontId="6" fillId="0" borderId="4" xfId="2" applyFont="1" applyBorder="1" applyAlignment="1">
      <alignment horizontal="center" vertical="top" wrapText="1"/>
    </xf>
    <xf numFmtId="0" fontId="6" fillId="0" borderId="2" xfId="2" applyFont="1" applyBorder="1" applyAlignment="1">
      <alignment horizontal="left" vertical="top" wrapText="1"/>
    </xf>
    <xf numFmtId="0" fontId="6" fillId="0" borderId="3" xfId="2" applyFont="1" applyBorder="1" applyAlignment="1">
      <alignment horizontal="left" vertical="top" wrapText="1"/>
    </xf>
    <xf numFmtId="0" fontId="6" fillId="0" borderId="4" xfId="2" applyFont="1" applyBorder="1" applyAlignment="1">
      <alignment horizontal="left" vertical="top" wrapText="1"/>
    </xf>
    <xf numFmtId="0" fontId="4" fillId="3" borderId="1" xfId="0" applyFont="1" applyFill="1" applyBorder="1" applyAlignment="1">
      <alignment horizontal="center" vertical="top"/>
    </xf>
    <xf numFmtId="0" fontId="4" fillId="3" borderId="1" xfId="0" applyFont="1" applyFill="1" applyBorder="1" applyAlignment="1">
      <alignment horizontal="left" vertical="top"/>
    </xf>
    <xf numFmtId="0" fontId="12" fillId="3" borderId="1" xfId="0" applyFont="1" applyFill="1" applyBorder="1" applyAlignment="1">
      <alignment horizontal="left" vertical="top" wrapText="1"/>
    </xf>
    <xf numFmtId="0" fontId="14" fillId="9" borderId="1" xfId="2" applyFont="1" applyFill="1" applyBorder="1" applyAlignment="1">
      <alignment horizontal="center" vertical="center" wrapText="1"/>
    </xf>
    <xf numFmtId="0" fontId="9" fillId="0" borderId="1" xfId="0" applyFont="1" applyBorder="1" applyAlignment="1">
      <alignment horizontal="left" vertical="top" wrapText="1"/>
    </xf>
    <xf numFmtId="0" fontId="14" fillId="2" borderId="1" xfId="3" applyFont="1" applyFill="1" applyBorder="1" applyAlignment="1">
      <alignment horizontal="center" vertical="center" wrapText="1"/>
    </xf>
    <xf numFmtId="0" fontId="20"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4" fillId="11" borderId="1" xfId="2" applyFont="1" applyFill="1" applyBorder="1" applyAlignment="1">
      <alignment horizontal="center" vertical="center" wrapText="1"/>
    </xf>
    <xf numFmtId="0" fontId="14" fillId="0" borderId="2" xfId="2" applyFont="1" applyFill="1" applyBorder="1" applyAlignment="1">
      <alignment horizontal="left" vertical="top" wrapText="1"/>
    </xf>
    <xf numFmtId="0" fontId="14" fillId="0" borderId="3" xfId="2" applyFont="1" applyFill="1" applyBorder="1" applyAlignment="1">
      <alignment horizontal="left" vertical="top" wrapText="1"/>
    </xf>
    <xf numFmtId="0" fontId="14" fillId="0" borderId="4" xfId="2" applyFont="1" applyFill="1" applyBorder="1" applyAlignment="1">
      <alignment horizontal="left" vertical="top" wrapText="1"/>
    </xf>
    <xf numFmtId="0" fontId="20" fillId="3" borderId="1" xfId="0" applyFont="1" applyFill="1" applyBorder="1" applyAlignment="1">
      <alignment horizontal="center" vertical="top"/>
    </xf>
    <xf numFmtId="0" fontId="20" fillId="0" borderId="1" xfId="0" applyFont="1" applyFill="1" applyBorder="1" applyAlignment="1">
      <alignment horizontal="left" vertical="top" wrapText="1"/>
    </xf>
    <xf numFmtId="0" fontId="20" fillId="0" borderId="1" xfId="0" applyFont="1" applyBorder="1" applyAlignment="1">
      <alignment horizontal="center" vertical="top"/>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3" fillId="8" borderId="1" xfId="2" applyFont="1" applyFill="1" applyBorder="1" applyAlignment="1">
      <alignment horizontal="center" vertical="center" wrapText="1"/>
    </xf>
    <xf numFmtId="0" fontId="20" fillId="0" borderId="1" xfId="0" applyFont="1" applyBorder="1" applyAlignment="1">
      <alignment horizontal="center" vertical="center" textRotation="90" wrapText="1"/>
    </xf>
    <xf numFmtId="0" fontId="20" fillId="0" borderId="1" xfId="0" applyFont="1" applyBorder="1" applyAlignment="1">
      <alignment horizontal="center" vertical="center" wrapText="1"/>
    </xf>
    <xf numFmtId="0" fontId="26" fillId="0" borderId="1" xfId="2" applyFont="1" applyFill="1" applyBorder="1" applyAlignment="1">
      <alignment horizontal="left" vertical="top" wrapText="1"/>
    </xf>
    <xf numFmtId="0" fontId="27" fillId="0" borderId="1" xfId="0" applyFont="1" applyFill="1" applyBorder="1" applyAlignment="1">
      <alignment horizontal="center" vertical="center"/>
    </xf>
    <xf numFmtId="0" fontId="7" fillId="0" borderId="1" xfId="2" applyFont="1" applyFill="1" applyBorder="1" applyAlignment="1">
      <alignment horizontal="left" vertical="top" wrapText="1"/>
    </xf>
    <xf numFmtId="0" fontId="11" fillId="0" borderId="1" xfId="2" applyFont="1" applyFill="1" applyBorder="1" applyAlignment="1">
      <alignment horizontal="left" vertical="top" wrapText="1"/>
    </xf>
    <xf numFmtId="0" fontId="5" fillId="0" borderId="1" xfId="0" applyFont="1" applyFill="1" applyBorder="1" applyAlignment="1">
      <alignment horizontal="left" vertical="top"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9" fillId="0" borderId="1" xfId="2" applyFont="1" applyBorder="1" applyAlignment="1">
      <alignment horizontal="left" vertical="top" wrapText="1"/>
    </xf>
    <xf numFmtId="0" fontId="18" fillId="0" borderId="2"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0" fontId="9" fillId="0" borderId="1" xfId="2" applyFont="1" applyFill="1" applyBorder="1" applyAlignment="1">
      <alignment horizontal="left" vertical="top"/>
    </xf>
    <xf numFmtId="0" fontId="20" fillId="0" borderId="1" xfId="0" applyFont="1" applyFill="1" applyBorder="1" applyAlignment="1">
      <alignment horizontal="left" vertical="top"/>
    </xf>
    <xf numFmtId="0" fontId="5" fillId="0" borderId="1" xfId="2" applyFont="1" applyFill="1" applyBorder="1" applyAlignment="1">
      <alignment horizontal="left" vertical="top" wrapText="1"/>
    </xf>
    <xf numFmtId="0" fontId="20" fillId="3"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2" applyFont="1" applyFill="1" applyBorder="1" applyAlignment="1">
      <alignment horizontal="left" vertical="top" wrapText="1"/>
    </xf>
    <xf numFmtId="0" fontId="9" fillId="0" borderId="1" xfId="2" applyFont="1" applyFill="1" applyBorder="1" applyAlignment="1">
      <alignment horizontal="left" vertical="top" wrapText="1"/>
    </xf>
    <xf numFmtId="0" fontId="9" fillId="0" borderId="2" xfId="2" applyFont="1" applyFill="1" applyBorder="1" applyAlignment="1">
      <alignment horizontal="left" vertical="top" wrapText="1"/>
    </xf>
    <xf numFmtId="0" fontId="9" fillId="0" borderId="3" xfId="2" applyFont="1" applyFill="1" applyBorder="1" applyAlignment="1">
      <alignment horizontal="left" vertical="top" wrapText="1"/>
    </xf>
    <xf numFmtId="0" fontId="9" fillId="0" borderId="4" xfId="2" applyFont="1" applyFill="1" applyBorder="1" applyAlignment="1">
      <alignment horizontal="left" vertical="top"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5" fillId="3" borderId="2" xfId="2" applyFont="1" applyFill="1" applyBorder="1" applyAlignment="1">
      <alignment horizontal="left" vertical="top" wrapText="1"/>
    </xf>
    <xf numFmtId="0" fontId="5" fillId="3" borderId="3" xfId="2" applyFont="1" applyFill="1" applyBorder="1" applyAlignment="1">
      <alignment horizontal="left" vertical="top" wrapText="1"/>
    </xf>
    <xf numFmtId="0" fontId="5" fillId="3" borderId="4" xfId="2" applyFont="1" applyFill="1" applyBorder="1" applyAlignment="1">
      <alignment horizontal="left" vertical="top" wrapText="1"/>
    </xf>
    <xf numFmtId="0" fontId="5" fillId="0" borderId="6" xfId="0" applyFont="1" applyFill="1" applyBorder="1" applyAlignment="1">
      <alignment horizontal="left" vertical="top" wrapText="1"/>
    </xf>
    <xf numFmtId="0" fontId="9" fillId="3"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6" xfId="2" applyFont="1" applyBorder="1" applyAlignment="1">
      <alignment horizontal="left" vertical="top" wrapText="1"/>
    </xf>
    <xf numFmtId="0" fontId="9" fillId="0" borderId="6" xfId="2" applyFont="1" applyBorder="1" applyAlignment="1">
      <alignment horizontal="left" vertical="top" wrapText="1"/>
    </xf>
    <xf numFmtId="0" fontId="5" fillId="3" borderId="5" xfId="0" applyFont="1" applyFill="1" applyBorder="1" applyAlignment="1">
      <alignment horizontal="center" vertical="center" wrapText="1"/>
    </xf>
    <xf numFmtId="0" fontId="20" fillId="0" borderId="1" xfId="0" applyFont="1" applyFill="1" applyBorder="1" applyAlignment="1">
      <alignment horizontal="center" vertical="center"/>
    </xf>
    <xf numFmtId="0" fontId="28" fillId="0" borderId="5" xfId="0" applyFont="1" applyBorder="1" applyAlignment="1">
      <alignment horizontal="center" vertical="center"/>
    </xf>
    <xf numFmtId="0" fontId="23" fillId="0" borderId="5" xfId="0" applyFont="1" applyBorder="1" applyAlignment="1">
      <alignment horizontal="center" vertical="center"/>
    </xf>
    <xf numFmtId="0" fontId="9" fillId="0" borderId="6" xfId="2" applyFont="1" applyFill="1" applyBorder="1" applyAlignment="1">
      <alignment horizontal="left" vertical="top" wrapText="1"/>
    </xf>
    <xf numFmtId="0" fontId="26" fillId="3" borderId="1" xfId="0" applyFont="1" applyFill="1" applyBorder="1" applyAlignment="1">
      <alignment horizontal="center" vertical="center"/>
    </xf>
    <xf numFmtId="0" fontId="26"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14" fillId="2" borderId="1" xfId="2" applyFont="1" applyFill="1" applyBorder="1" applyAlignment="1">
      <alignment horizontal="center" vertical="top" wrapText="1"/>
    </xf>
    <xf numFmtId="0" fontId="26" fillId="0" borderId="2" xfId="0" applyFont="1" applyBorder="1" applyAlignment="1">
      <alignment horizontal="left" vertical="top"/>
    </xf>
    <xf numFmtId="0" fontId="26" fillId="0" borderId="3" xfId="0" applyFont="1" applyBorder="1" applyAlignment="1">
      <alignment horizontal="left" vertical="top"/>
    </xf>
    <xf numFmtId="0" fontId="26" fillId="0" borderId="4" xfId="0" applyFont="1" applyBorder="1" applyAlignment="1">
      <alignment horizontal="left" vertical="top"/>
    </xf>
    <xf numFmtId="0" fontId="20" fillId="0" borderId="2" xfId="0" applyFont="1" applyBorder="1" applyAlignment="1">
      <alignment horizontal="left" vertical="top"/>
    </xf>
    <xf numFmtId="0" fontId="20" fillId="0" borderId="3" xfId="0" applyFont="1" applyBorder="1" applyAlignment="1">
      <alignment horizontal="left" vertical="top"/>
    </xf>
    <xf numFmtId="0" fontId="20" fillId="0" borderId="4" xfId="0" applyFont="1" applyBorder="1" applyAlignment="1">
      <alignment horizontal="left" vertical="top"/>
    </xf>
    <xf numFmtId="0" fontId="9" fillId="3" borderId="2"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26" fillId="0" borderId="1" xfId="0" applyFont="1" applyBorder="1" applyAlignment="1">
      <alignment horizontal="center" vertical="center" wrapText="1"/>
    </xf>
    <xf numFmtId="0" fontId="9" fillId="3" borderId="1" xfId="0" applyFont="1" applyFill="1" applyBorder="1" applyAlignment="1">
      <alignment horizontal="left" vertical="top"/>
    </xf>
    <xf numFmtId="0" fontId="48" fillId="3" borderId="1" xfId="0" applyFont="1" applyFill="1" applyBorder="1" applyAlignment="1">
      <alignment horizontal="center" vertical="center" wrapText="1"/>
    </xf>
    <xf numFmtId="0" fontId="30" fillId="0" borderId="1" xfId="0" applyFont="1" applyBorder="1" applyAlignment="1">
      <alignment horizontal="center" vertical="center"/>
    </xf>
    <xf numFmtId="0" fontId="20" fillId="3" borderId="2" xfId="2" applyFont="1" applyFill="1" applyBorder="1" applyAlignment="1">
      <alignment horizontal="left" vertical="top" wrapText="1"/>
    </xf>
    <xf numFmtId="0" fontId="20" fillId="3" borderId="3" xfId="2" applyFont="1" applyFill="1" applyBorder="1" applyAlignment="1">
      <alignment horizontal="left" vertical="top" wrapText="1"/>
    </xf>
    <xf numFmtId="0" fontId="20" fillId="3" borderId="4" xfId="2" applyFont="1" applyFill="1" applyBorder="1" applyAlignment="1">
      <alignment horizontal="left" vertical="top" wrapText="1"/>
    </xf>
    <xf numFmtId="0" fontId="5"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3" fillId="10" borderId="1" xfId="2"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5" fillId="0" borderId="1" xfId="2" applyFont="1" applyBorder="1" applyAlignment="1">
      <alignment horizontal="left" vertical="top" wrapText="1"/>
    </xf>
    <xf numFmtId="0" fontId="5" fillId="0" borderId="4" xfId="0" applyFont="1" applyFill="1" applyBorder="1" applyAlignment="1">
      <alignment horizontal="center" vertical="center" wrapText="1"/>
    </xf>
    <xf numFmtId="0" fontId="0" fillId="3" borderId="5" xfId="0" applyFill="1" applyBorder="1"/>
    <xf numFmtId="0" fontId="10" fillId="0" borderId="1" xfId="0"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5" fillId="0" borderId="1" xfId="0" applyFont="1" applyBorder="1" applyAlignment="1">
      <alignment horizontal="left" vertical="top" wrapText="1"/>
    </xf>
    <xf numFmtId="0" fontId="3" fillId="10" borderId="1" xfId="0" applyFont="1" applyFill="1" applyBorder="1" applyAlignment="1">
      <alignment horizontal="center" vertical="center"/>
    </xf>
    <xf numFmtId="0" fontId="12" fillId="0" borderId="1" xfId="0" applyFont="1" applyBorder="1" applyAlignment="1">
      <alignment horizontal="left" vertical="top" wrapText="1"/>
    </xf>
    <xf numFmtId="0" fontId="36" fillId="0" borderId="1" xfId="0" applyFont="1" applyBorder="1" applyAlignment="1">
      <alignment horizontal="center"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12" fillId="3" borderId="2" xfId="2" applyFont="1" applyFill="1" applyBorder="1" applyAlignment="1">
      <alignment horizontal="left" vertical="top" wrapText="1"/>
    </xf>
    <xf numFmtId="0" fontId="12" fillId="3" borderId="3" xfId="2" applyFont="1" applyFill="1" applyBorder="1" applyAlignment="1">
      <alignment horizontal="left" vertical="top" wrapText="1"/>
    </xf>
    <xf numFmtId="0" fontId="12" fillId="3" borderId="4" xfId="2" applyFont="1" applyFill="1" applyBorder="1" applyAlignment="1">
      <alignment horizontal="left" vertical="top" wrapText="1"/>
    </xf>
    <xf numFmtId="0" fontId="5"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3" fillId="10" borderId="1" xfId="0" applyFont="1" applyFill="1" applyBorder="1" applyAlignment="1">
      <alignment horizontal="center"/>
    </xf>
    <xf numFmtId="0" fontId="4" fillId="0" borderId="1" xfId="0" applyFont="1" applyBorder="1" applyAlignment="1">
      <alignment horizontal="left" vertical="top"/>
    </xf>
    <xf numFmtId="0" fontId="9" fillId="0" borderId="1" xfId="0" applyFont="1" applyBorder="1" applyAlignment="1">
      <alignment horizontal="left" vertical="top"/>
    </xf>
    <xf numFmtId="0" fontId="26" fillId="0" borderId="2" xfId="0" applyFont="1" applyFill="1" applyBorder="1" applyAlignment="1">
      <alignment horizontal="left" vertical="top" wrapText="1"/>
    </xf>
    <xf numFmtId="0" fontId="26" fillId="0" borderId="3" xfId="0" applyFont="1" applyFill="1" applyBorder="1" applyAlignment="1">
      <alignment horizontal="left" vertical="top" wrapText="1"/>
    </xf>
    <xf numFmtId="0" fontId="26" fillId="0" borderId="4" xfId="0" applyFont="1" applyFill="1" applyBorder="1" applyAlignment="1">
      <alignment horizontal="left" vertical="top" wrapText="1"/>
    </xf>
    <xf numFmtId="0" fontId="18" fillId="0" borderId="15" xfId="0" applyFont="1" applyBorder="1" applyAlignment="1">
      <alignment horizontal="right" vertical="center" wrapText="1"/>
    </xf>
    <xf numFmtId="0" fontId="20" fillId="0" borderId="15" xfId="0" applyFont="1" applyBorder="1" applyAlignment="1">
      <alignment horizontal="center" vertical="top"/>
    </xf>
    <xf numFmtId="0" fontId="50" fillId="0" borderId="1" xfId="1" applyFont="1" applyBorder="1" applyAlignment="1">
      <alignment horizontal="center" vertical="center" textRotation="90" wrapText="1"/>
    </xf>
    <xf numFmtId="0" fontId="50" fillId="0" borderId="1" xfId="1" applyFont="1" applyBorder="1" applyAlignment="1">
      <alignment horizontal="center" vertical="center" wrapText="1"/>
    </xf>
    <xf numFmtId="0" fontId="51" fillId="13" borderId="1" xfId="0" applyFont="1" applyFill="1" applyBorder="1" applyAlignment="1">
      <alignment horizontal="center" vertical="center" wrapText="1"/>
    </xf>
    <xf numFmtId="0" fontId="5" fillId="0" borderId="1" xfId="0" applyFont="1" applyBorder="1" applyAlignment="1">
      <alignment horizontal="center"/>
    </xf>
    <xf numFmtId="3" fontId="5" fillId="0" borderId="1" xfId="0" applyNumberFormat="1" applyFont="1" applyBorder="1" applyAlignment="1">
      <alignment horizontal="center"/>
    </xf>
    <xf numFmtId="0" fontId="3" fillId="2" borderId="1" xfId="0" applyFont="1" applyFill="1" applyBorder="1" applyAlignment="1">
      <alignment horizontal="center" vertic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center" textRotation="90" wrapText="1"/>
    </xf>
    <xf numFmtId="0" fontId="4" fillId="14"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1" xfId="0" applyFont="1" applyBorder="1" applyAlignment="1">
      <alignment horizontal="center" vertical="top"/>
    </xf>
    <xf numFmtId="0" fontId="4" fillId="5" borderId="1" xfId="0" applyFont="1" applyFill="1" applyBorder="1" applyAlignment="1">
      <alignment horizontal="center" vertical="center"/>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1" xfId="0" applyFont="1" applyBorder="1" applyAlignment="1">
      <alignment horizontal="center" vertical="top"/>
    </xf>
    <xf numFmtId="0" fontId="4" fillId="17" borderId="1" xfId="0" applyFont="1" applyFill="1" applyBorder="1" applyAlignment="1">
      <alignment horizontal="center" vertical="center"/>
    </xf>
    <xf numFmtId="0" fontId="4" fillId="15" borderId="1" xfId="0" applyFont="1" applyFill="1" applyBorder="1" applyAlignment="1">
      <alignment horizontal="center" vertical="center"/>
    </xf>
    <xf numFmtId="0" fontId="4" fillId="16" borderId="1" xfId="0" applyFont="1" applyFill="1" applyBorder="1" applyAlignment="1">
      <alignment horizontal="center" vertical="center"/>
    </xf>
    <xf numFmtId="0" fontId="4" fillId="0" borderId="2"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textRotation="90"/>
    </xf>
    <xf numFmtId="1" fontId="5" fillId="0" borderId="1" xfId="0" applyNumberFormat="1" applyFont="1" applyBorder="1" applyAlignment="1">
      <alignment horizontal="center" vertical="top"/>
    </xf>
    <xf numFmtId="1" fontId="4" fillId="15" borderId="1" xfId="0" applyNumberFormat="1" applyFont="1" applyFill="1" applyBorder="1" applyAlignment="1">
      <alignment horizontal="center" vertical="center" wrapText="1"/>
    </xf>
    <xf numFmtId="0" fontId="2" fillId="0" borderId="1" xfId="0" applyFont="1" applyBorder="1" applyAlignment="1">
      <alignment horizontal="left" vertical="top" wrapText="1"/>
    </xf>
    <xf numFmtId="1" fontId="4" fillId="17" borderId="1" xfId="0" applyNumberFormat="1" applyFont="1" applyFill="1" applyBorder="1" applyAlignment="1">
      <alignment horizontal="center" vertical="center"/>
    </xf>
    <xf numFmtId="1" fontId="4" fillId="15" borderId="1" xfId="0" applyNumberFormat="1" applyFont="1" applyFill="1" applyBorder="1" applyAlignment="1">
      <alignment horizontal="center" vertical="center"/>
    </xf>
    <xf numFmtId="0" fontId="4" fillId="16" borderId="1" xfId="0" applyFont="1" applyFill="1" applyBorder="1" applyAlignment="1">
      <alignment horizontal="center" vertical="top"/>
    </xf>
    <xf numFmtId="0" fontId="5" fillId="3" borderId="1" xfId="0" applyFont="1" applyFill="1" applyBorder="1" applyAlignment="1">
      <alignment horizontal="center"/>
    </xf>
    <xf numFmtId="0" fontId="4" fillId="0" borderId="1" xfId="0" applyFont="1" applyBorder="1" applyAlignment="1">
      <alignment horizontal="center"/>
    </xf>
    <xf numFmtId="0" fontId="3" fillId="2" borderId="1" xfId="0" applyFont="1" applyFill="1" applyBorder="1" applyAlignment="1">
      <alignment horizontal="center" vertical="top" wrapText="1"/>
    </xf>
    <xf numFmtId="0" fontId="4" fillId="17"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16" xfId="0" applyFont="1" applyFill="1" applyBorder="1" applyAlignment="1">
      <alignment horizontal="center" vertical="center" wrapText="1"/>
    </xf>
    <xf numFmtId="0" fontId="5" fillId="16" borderId="17" xfId="0" applyFont="1" applyFill="1" applyBorder="1" applyAlignment="1">
      <alignment horizontal="center" vertical="center" wrapText="1"/>
    </xf>
    <xf numFmtId="0" fontId="5" fillId="16" borderId="6" xfId="0" applyFont="1" applyFill="1" applyBorder="1" applyAlignment="1">
      <alignment horizontal="center" vertical="center" wrapText="1"/>
    </xf>
    <xf numFmtId="0" fontId="4" fillId="0" borderId="9" xfId="0" applyFont="1" applyBorder="1" applyAlignment="1">
      <alignment horizontal="left" vertical="top"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4" xfId="0" applyFont="1" applyBorder="1" applyAlignment="1">
      <alignment horizontal="left" vertical="top"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 xfId="0" applyFont="1" applyBorder="1" applyAlignment="1">
      <alignment horizontal="center" vertical="center" wrapText="1"/>
    </xf>
    <xf numFmtId="0" fontId="4" fillId="15" borderId="16" xfId="0" applyFont="1" applyFill="1" applyBorder="1" applyAlignment="1">
      <alignment horizontal="center" vertical="center" wrapText="1"/>
    </xf>
    <xf numFmtId="0" fontId="4" fillId="15" borderId="17"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4" fillId="0" borderId="3" xfId="0" applyFont="1" applyBorder="1" applyAlignment="1">
      <alignment horizontal="center" vertical="center" textRotation="90"/>
    </xf>
    <xf numFmtId="0" fontId="4" fillId="0" borderId="4" xfId="0" applyFont="1" applyBorder="1" applyAlignment="1">
      <alignment horizontal="center" vertical="center" textRotation="90"/>
    </xf>
    <xf numFmtId="0" fontId="4" fillId="14" borderId="16" xfId="0" applyFont="1" applyFill="1" applyBorder="1" applyAlignment="1">
      <alignment horizontal="center" vertical="center" wrapText="1"/>
    </xf>
    <xf numFmtId="0" fontId="4" fillId="14" borderId="17"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2" xfId="0" applyFont="1" applyBorder="1" applyAlignment="1">
      <alignment horizontal="center" vertical="center" wrapText="1"/>
    </xf>
    <xf numFmtId="0" fontId="3" fillId="10" borderId="16" xfId="0" applyFont="1" applyFill="1" applyBorder="1" applyAlignment="1">
      <alignment horizontal="center" vertical="center"/>
    </xf>
    <xf numFmtId="0" fontId="3" fillId="10" borderId="17" xfId="0" applyFont="1" applyFill="1" applyBorder="1" applyAlignment="1">
      <alignment horizontal="center" vertical="center"/>
    </xf>
    <xf numFmtId="0" fontId="3" fillId="10" borderId="6" xfId="0" applyFont="1" applyFill="1" applyBorder="1" applyAlignment="1">
      <alignment horizontal="center" vertical="center"/>
    </xf>
    <xf numFmtId="0" fontId="3" fillId="9" borderId="16"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6" xfId="0" applyFont="1" applyFill="1" applyBorder="1" applyAlignment="1">
      <alignment horizontal="center" vertical="center" wrapText="1"/>
    </xf>
  </cellXfs>
  <cellStyles count="4">
    <cellStyle name="Excel Built-in Normal" xfId="1" xr:uid="{00000000-0005-0000-0000-000000000000}"/>
    <cellStyle name="Excel Built-in Normal 1" xfId="2" xr:uid="{00000000-0005-0000-0000-000001000000}"/>
    <cellStyle name="Excel Built-in Normal 2" xfId="3" xr:uid="{00000000-0005-0000-0000-000002000000}"/>
    <cellStyle name="Normal" xfId="0" builtinId="0"/>
  </cellStyles>
  <dxfs count="0"/>
  <tableStyles count="0" defaultTableStyle="TableStyleMedium2" defaultPivotStyle="PivotStyleLight16"/>
  <colors>
    <mruColors>
      <color rgb="FF92D05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96"/>
  <sheetViews>
    <sheetView tabSelected="1" zoomScale="95" zoomScaleNormal="95" workbookViewId="0">
      <pane ySplit="5" topLeftCell="A6" activePane="bottomLeft" state="frozen"/>
      <selection pane="bottomLeft" activeCell="O874" sqref="O874:O878"/>
    </sheetView>
  </sheetViews>
  <sheetFormatPr defaultColWidth="8.5703125" defaultRowHeight="12.75" x14ac:dyDescent="0.2"/>
  <cols>
    <col min="1" max="1" width="6.42578125" style="36" customWidth="1"/>
    <col min="2" max="2" width="26.42578125" style="37" customWidth="1"/>
    <col min="3" max="3" width="30" style="35" customWidth="1"/>
    <col min="4" max="4" width="10.5703125" style="35" customWidth="1"/>
    <col min="5" max="5" width="8.5703125" style="5" customWidth="1"/>
    <col min="6" max="6" width="9.85546875" style="5" customWidth="1"/>
    <col min="7" max="7" width="26" style="5" customWidth="1"/>
    <col min="8" max="8" width="27.85546875" style="5" customWidth="1"/>
    <col min="9" max="9" width="16.42578125" style="5" customWidth="1"/>
    <col min="10" max="11" width="8.5703125" style="5"/>
    <col min="12" max="12" width="10.7109375" style="5" customWidth="1"/>
    <col min="13" max="13" width="31.5703125" style="5" customWidth="1"/>
    <col min="14" max="14" width="11" style="5" customWidth="1"/>
    <col min="15" max="17" width="8.5703125" style="5"/>
    <col min="18" max="18" width="9.42578125" style="5" customWidth="1"/>
    <col min="19" max="19" width="80.5703125" style="63" customWidth="1"/>
    <col min="20" max="16384" width="8.5703125" style="2"/>
  </cols>
  <sheetData>
    <row r="1" spans="1:19" ht="57.75" customHeight="1" x14ac:dyDescent="0.2">
      <c r="A1" s="526"/>
      <c r="B1" s="526"/>
      <c r="C1" s="526"/>
      <c r="D1" s="526"/>
      <c r="E1" s="526"/>
      <c r="F1" s="526"/>
      <c r="G1" s="526"/>
      <c r="H1" s="526"/>
      <c r="I1" s="526"/>
      <c r="J1" s="526"/>
      <c r="K1" s="526"/>
      <c r="L1" s="526"/>
      <c r="M1" s="526"/>
      <c r="N1" s="526"/>
      <c r="O1" s="525" t="s">
        <v>734</v>
      </c>
      <c r="P1" s="525"/>
      <c r="Q1" s="525"/>
      <c r="R1" s="525"/>
    </row>
    <row r="2" spans="1:19" ht="15" customHeight="1" x14ac:dyDescent="0.2">
      <c r="A2" s="411" t="s">
        <v>7</v>
      </c>
      <c r="B2" s="411"/>
      <c r="C2" s="411"/>
      <c r="D2" s="411"/>
      <c r="E2" s="411"/>
      <c r="F2" s="411"/>
      <c r="G2" s="411"/>
      <c r="H2" s="411"/>
      <c r="I2" s="411"/>
      <c r="J2" s="411"/>
      <c r="K2" s="411"/>
      <c r="L2" s="411"/>
      <c r="M2" s="411"/>
      <c r="N2" s="411"/>
      <c r="O2" s="411"/>
      <c r="P2" s="411"/>
      <c r="Q2" s="411"/>
      <c r="R2" s="411"/>
    </row>
    <row r="3" spans="1:19" ht="14.45" customHeight="1" x14ac:dyDescent="0.2">
      <c r="A3" s="394" t="s">
        <v>8</v>
      </c>
      <c r="B3" s="394"/>
      <c r="C3" s="394"/>
      <c r="D3" s="394"/>
      <c r="E3" s="394"/>
      <c r="F3" s="394"/>
      <c r="G3" s="394"/>
      <c r="H3" s="394"/>
      <c r="I3" s="394"/>
      <c r="J3" s="394"/>
      <c r="K3" s="394"/>
      <c r="L3" s="394"/>
      <c r="M3" s="394"/>
      <c r="N3" s="394"/>
      <c r="O3" s="394"/>
      <c r="P3" s="394"/>
      <c r="Q3" s="394"/>
      <c r="R3" s="394"/>
    </row>
    <row r="4" spans="1:19" x14ac:dyDescent="0.2">
      <c r="A4" s="412" t="s">
        <v>4</v>
      </c>
      <c r="B4" s="413" t="s">
        <v>321</v>
      </c>
      <c r="C4" s="397" t="s">
        <v>9</v>
      </c>
      <c r="D4" s="397" t="s">
        <v>10</v>
      </c>
      <c r="E4" s="397"/>
      <c r="F4" s="413" t="s">
        <v>11</v>
      </c>
      <c r="G4" s="413" t="s">
        <v>12</v>
      </c>
      <c r="H4" s="413" t="s">
        <v>13</v>
      </c>
      <c r="I4" s="413" t="s">
        <v>14</v>
      </c>
      <c r="J4" s="397" t="s">
        <v>15</v>
      </c>
      <c r="K4" s="397"/>
      <c r="L4" s="397"/>
      <c r="M4" s="397"/>
      <c r="N4" s="397"/>
      <c r="O4" s="397"/>
      <c r="P4" s="397"/>
      <c r="Q4" s="397"/>
      <c r="R4" s="22" t="s">
        <v>16</v>
      </c>
    </row>
    <row r="5" spans="1:19" ht="68.25" customHeight="1" x14ac:dyDescent="0.2">
      <c r="A5" s="412"/>
      <c r="B5" s="413"/>
      <c r="C5" s="397"/>
      <c r="D5" s="22" t="s">
        <v>17</v>
      </c>
      <c r="E5" s="23" t="s">
        <v>278</v>
      </c>
      <c r="F5" s="413"/>
      <c r="G5" s="413"/>
      <c r="H5" s="413"/>
      <c r="I5" s="413"/>
      <c r="J5" s="23" t="s">
        <v>18</v>
      </c>
      <c r="K5" s="23" t="s">
        <v>6</v>
      </c>
      <c r="L5" s="23" t="s">
        <v>326</v>
      </c>
      <c r="M5" s="23" t="s">
        <v>19</v>
      </c>
      <c r="N5" s="23" t="s">
        <v>20</v>
      </c>
      <c r="O5" s="23" t="s">
        <v>21</v>
      </c>
      <c r="P5" s="23" t="s">
        <v>279</v>
      </c>
      <c r="Q5" s="6" t="s">
        <v>22</v>
      </c>
      <c r="R5" s="6" t="s">
        <v>300</v>
      </c>
    </row>
    <row r="6" spans="1:19" ht="15" customHeight="1" x14ac:dyDescent="0.2">
      <c r="A6" s="228" t="s">
        <v>23</v>
      </c>
      <c r="B6" s="297" t="s">
        <v>24</v>
      </c>
      <c r="C6" s="297" t="s">
        <v>296</v>
      </c>
      <c r="D6" s="30" t="s">
        <v>291</v>
      </c>
      <c r="E6" s="12"/>
      <c r="F6" s="12"/>
      <c r="G6" s="12"/>
      <c r="H6" s="12"/>
      <c r="I6" s="12"/>
      <c r="J6" s="12">
        <f>SUM(J7:J16)</f>
        <v>216</v>
      </c>
      <c r="K6" s="105">
        <f>SUM(K7:K16)</f>
        <v>744</v>
      </c>
      <c r="L6" s="12">
        <f>SUM(L7:L16)</f>
        <v>389</v>
      </c>
      <c r="M6" s="12"/>
      <c r="N6" s="12"/>
      <c r="O6" s="12"/>
      <c r="P6" s="12"/>
      <c r="Q6" s="12"/>
      <c r="R6" s="12"/>
    </row>
    <row r="7" spans="1:19" ht="16.5" customHeight="1" x14ac:dyDescent="0.2">
      <c r="A7" s="229"/>
      <c r="B7" s="298"/>
      <c r="C7" s="298"/>
      <c r="D7" s="50" t="s">
        <v>0</v>
      </c>
      <c r="E7" s="81">
        <v>27</v>
      </c>
      <c r="F7" s="253"/>
      <c r="G7" s="252" t="s">
        <v>25</v>
      </c>
      <c r="H7" s="252" t="s">
        <v>26</v>
      </c>
      <c r="I7" s="252" t="s">
        <v>327</v>
      </c>
      <c r="J7" s="85">
        <v>30</v>
      </c>
      <c r="K7" s="26">
        <f>K17+K22+K27+K32+K37+K42+K47+K52+K57+K62+K67+K72+K77+K82+K87+K92+K97+K102+K107+K112+K117+K122+K127</f>
        <v>254</v>
      </c>
      <c r="L7" s="112">
        <f>L22+L27+L32+L47+L52+L102</f>
        <v>118</v>
      </c>
      <c r="M7" s="286" t="s">
        <v>27</v>
      </c>
      <c r="N7" s="247"/>
      <c r="O7" s="247"/>
      <c r="P7" s="247"/>
      <c r="Q7" s="247"/>
      <c r="R7" s="247"/>
      <c r="S7" s="69"/>
    </row>
    <row r="8" spans="1:19" ht="16.5" customHeight="1" x14ac:dyDescent="0.2">
      <c r="A8" s="229"/>
      <c r="B8" s="298"/>
      <c r="C8" s="298"/>
      <c r="D8" s="50" t="s">
        <v>1</v>
      </c>
      <c r="E8" s="81">
        <v>27</v>
      </c>
      <c r="F8" s="253"/>
      <c r="G8" s="252"/>
      <c r="H8" s="252"/>
      <c r="I8" s="252"/>
      <c r="J8" s="85">
        <v>30</v>
      </c>
      <c r="K8" s="170">
        <f t="shared" ref="K8:K11" si="0">K18+K23+K28+K33+K38+K43+K48+K53+K58+K63+K68+K73+K78+K83+K88+K93+K98+K103+K108+K113+K118+K123+K128</f>
        <v>155</v>
      </c>
      <c r="L8" s="172">
        <f t="shared" ref="L8:L11" si="1">L23+L28+L33+L48+L53+L103</f>
        <v>78</v>
      </c>
      <c r="M8" s="286"/>
      <c r="N8" s="247"/>
      <c r="O8" s="247"/>
      <c r="P8" s="247"/>
      <c r="Q8" s="247"/>
      <c r="R8" s="247"/>
    </row>
    <row r="9" spans="1:19" ht="16.5" customHeight="1" x14ac:dyDescent="0.2">
      <c r="A9" s="229"/>
      <c r="B9" s="298"/>
      <c r="C9" s="298"/>
      <c r="D9" s="50" t="s">
        <v>5</v>
      </c>
      <c r="E9" s="81">
        <v>20</v>
      </c>
      <c r="F9" s="253"/>
      <c r="G9" s="252"/>
      <c r="H9" s="252"/>
      <c r="I9" s="252"/>
      <c r="J9" s="85">
        <v>22</v>
      </c>
      <c r="K9" s="170">
        <f t="shared" si="0"/>
        <v>98</v>
      </c>
      <c r="L9" s="172">
        <f t="shared" si="1"/>
        <v>56</v>
      </c>
      <c r="M9" s="286"/>
      <c r="N9" s="247"/>
      <c r="O9" s="247"/>
      <c r="P9" s="247"/>
      <c r="Q9" s="247"/>
      <c r="R9" s="247"/>
    </row>
    <row r="10" spans="1:19" ht="16.5" customHeight="1" x14ac:dyDescent="0.2">
      <c r="A10" s="229"/>
      <c r="B10" s="298"/>
      <c r="C10" s="298"/>
      <c r="D10" s="132" t="s">
        <v>2</v>
      </c>
      <c r="E10" s="81">
        <v>24</v>
      </c>
      <c r="F10" s="253"/>
      <c r="G10" s="252"/>
      <c r="H10" s="252"/>
      <c r="I10" s="252"/>
      <c r="J10" s="85">
        <v>26</v>
      </c>
      <c r="K10" s="170">
        <f t="shared" si="0"/>
        <v>109</v>
      </c>
      <c r="L10" s="172">
        <f t="shared" si="1"/>
        <v>65</v>
      </c>
      <c r="M10" s="286"/>
      <c r="N10" s="247"/>
      <c r="O10" s="247"/>
      <c r="P10" s="247"/>
      <c r="Q10" s="247"/>
      <c r="R10" s="247"/>
    </row>
    <row r="11" spans="1:19" ht="16.5" customHeight="1" x14ac:dyDescent="0.2">
      <c r="A11" s="229"/>
      <c r="B11" s="298"/>
      <c r="C11" s="313"/>
      <c r="D11" s="132" t="s">
        <v>3</v>
      </c>
      <c r="E11" s="81">
        <v>18</v>
      </c>
      <c r="F11" s="253"/>
      <c r="G11" s="252"/>
      <c r="H11" s="252"/>
      <c r="I11" s="252"/>
      <c r="J11" s="85">
        <v>24</v>
      </c>
      <c r="K11" s="170">
        <f t="shared" si="0"/>
        <v>128</v>
      </c>
      <c r="L11" s="172">
        <f t="shared" si="1"/>
        <v>72</v>
      </c>
      <c r="M11" s="286"/>
      <c r="N11" s="247"/>
      <c r="O11" s="247"/>
      <c r="P11" s="247"/>
      <c r="Q11" s="247"/>
      <c r="R11" s="247"/>
    </row>
    <row r="12" spans="1:19" ht="16.5" customHeight="1" x14ac:dyDescent="0.2">
      <c r="A12" s="229"/>
      <c r="B12" s="298"/>
      <c r="C12" s="406" t="s">
        <v>53</v>
      </c>
      <c r="D12" s="50" t="s">
        <v>0</v>
      </c>
      <c r="E12" s="81">
        <v>23</v>
      </c>
      <c r="F12" s="253"/>
      <c r="G12" s="252"/>
      <c r="H12" s="252"/>
      <c r="I12" s="252" t="s">
        <v>557</v>
      </c>
      <c r="J12" s="81">
        <v>23</v>
      </c>
      <c r="K12" s="493"/>
      <c r="L12" s="493"/>
      <c r="M12" s="493"/>
      <c r="N12" s="247"/>
      <c r="O12" s="247"/>
      <c r="P12" s="247"/>
      <c r="Q12" s="247"/>
      <c r="R12" s="247"/>
    </row>
    <row r="13" spans="1:19" ht="16.5" customHeight="1" x14ac:dyDescent="0.2">
      <c r="A13" s="229"/>
      <c r="B13" s="298"/>
      <c r="C13" s="406"/>
      <c r="D13" s="50" t="s">
        <v>1</v>
      </c>
      <c r="E13" s="81">
        <v>15</v>
      </c>
      <c r="F13" s="253"/>
      <c r="G13" s="252"/>
      <c r="H13" s="252"/>
      <c r="I13" s="252"/>
      <c r="J13" s="81">
        <v>15</v>
      </c>
      <c r="K13" s="494"/>
      <c r="L13" s="494"/>
      <c r="M13" s="494"/>
      <c r="N13" s="247"/>
      <c r="O13" s="247"/>
      <c r="P13" s="247"/>
      <c r="Q13" s="247"/>
      <c r="R13" s="247"/>
    </row>
    <row r="14" spans="1:19" ht="16.5" customHeight="1" x14ac:dyDescent="0.2">
      <c r="A14" s="229"/>
      <c r="B14" s="298"/>
      <c r="C14" s="406"/>
      <c r="D14" s="50" t="s">
        <v>5</v>
      </c>
      <c r="E14" s="81">
        <v>15</v>
      </c>
      <c r="F14" s="253"/>
      <c r="G14" s="252"/>
      <c r="H14" s="252"/>
      <c r="I14" s="252"/>
      <c r="J14" s="81">
        <v>15</v>
      </c>
      <c r="K14" s="494"/>
      <c r="L14" s="494"/>
      <c r="M14" s="494"/>
      <c r="N14" s="247"/>
      <c r="O14" s="247"/>
      <c r="P14" s="247"/>
      <c r="Q14" s="247"/>
      <c r="R14" s="247"/>
    </row>
    <row r="15" spans="1:19" ht="16.5" customHeight="1" x14ac:dyDescent="0.2">
      <c r="A15" s="229"/>
      <c r="B15" s="298"/>
      <c r="C15" s="406"/>
      <c r="D15" s="132" t="s">
        <v>2</v>
      </c>
      <c r="E15" s="81">
        <v>19</v>
      </c>
      <c r="F15" s="253"/>
      <c r="G15" s="252"/>
      <c r="H15" s="252"/>
      <c r="I15" s="252"/>
      <c r="J15" s="81">
        <v>19</v>
      </c>
      <c r="K15" s="494"/>
      <c r="L15" s="494"/>
      <c r="M15" s="494"/>
      <c r="N15" s="247"/>
      <c r="O15" s="247"/>
      <c r="P15" s="247"/>
      <c r="Q15" s="247"/>
      <c r="R15" s="247"/>
    </row>
    <row r="16" spans="1:19" ht="16.5" customHeight="1" x14ac:dyDescent="0.2">
      <c r="A16" s="229"/>
      <c r="B16" s="298"/>
      <c r="C16" s="406"/>
      <c r="D16" s="132" t="s">
        <v>3</v>
      </c>
      <c r="E16" s="81">
        <v>12</v>
      </c>
      <c r="F16" s="253"/>
      <c r="G16" s="252"/>
      <c r="H16" s="252"/>
      <c r="I16" s="252"/>
      <c r="J16" s="81">
        <v>12</v>
      </c>
      <c r="K16" s="495"/>
      <c r="L16" s="495"/>
      <c r="M16" s="495"/>
      <c r="N16" s="247"/>
      <c r="O16" s="247"/>
      <c r="P16" s="247"/>
      <c r="Q16" s="247"/>
      <c r="R16" s="247"/>
    </row>
    <row r="17" spans="1:19" ht="12.95" customHeight="1" x14ac:dyDescent="0.2">
      <c r="A17" s="229"/>
      <c r="B17" s="298"/>
      <c r="C17" s="414" t="s">
        <v>408</v>
      </c>
      <c r="D17" s="32" t="s">
        <v>0</v>
      </c>
      <c r="E17" s="79">
        <v>14</v>
      </c>
      <c r="F17" s="253"/>
      <c r="G17" s="252" t="s">
        <v>25</v>
      </c>
      <c r="H17" s="225" t="s">
        <v>596</v>
      </c>
      <c r="I17" s="222" t="s">
        <v>597</v>
      </c>
      <c r="J17" s="415"/>
      <c r="K17" s="18">
        <v>2</v>
      </c>
      <c r="L17" s="231"/>
      <c r="M17" s="252" t="s">
        <v>297</v>
      </c>
      <c r="N17" s="247"/>
      <c r="O17" s="247"/>
      <c r="P17" s="247"/>
      <c r="Q17" s="247"/>
      <c r="R17" s="247"/>
    </row>
    <row r="18" spans="1:19" x14ac:dyDescent="0.2">
      <c r="A18" s="229"/>
      <c r="B18" s="298"/>
      <c r="C18" s="414"/>
      <c r="D18" s="32" t="s">
        <v>1</v>
      </c>
      <c r="E18" s="79">
        <v>15</v>
      </c>
      <c r="F18" s="253"/>
      <c r="G18" s="252"/>
      <c r="H18" s="226"/>
      <c r="I18" s="223"/>
      <c r="J18" s="415"/>
      <c r="K18" s="18">
        <v>3</v>
      </c>
      <c r="L18" s="232"/>
      <c r="M18" s="252"/>
      <c r="N18" s="247"/>
      <c r="O18" s="247"/>
      <c r="P18" s="247"/>
      <c r="Q18" s="247"/>
      <c r="R18" s="247"/>
    </row>
    <row r="19" spans="1:19" x14ac:dyDescent="0.2">
      <c r="A19" s="229"/>
      <c r="B19" s="298"/>
      <c r="C19" s="414"/>
      <c r="D19" s="32" t="s">
        <v>5</v>
      </c>
      <c r="E19" s="79">
        <v>8</v>
      </c>
      <c r="F19" s="253"/>
      <c r="G19" s="252"/>
      <c r="H19" s="226"/>
      <c r="I19" s="223"/>
      <c r="J19" s="415"/>
      <c r="K19" s="18">
        <v>1</v>
      </c>
      <c r="L19" s="232"/>
      <c r="M19" s="252"/>
      <c r="N19" s="247"/>
      <c r="O19" s="247"/>
      <c r="P19" s="247"/>
      <c r="Q19" s="247"/>
      <c r="R19" s="247"/>
    </row>
    <row r="20" spans="1:19" ht="12.75" customHeight="1" x14ac:dyDescent="0.2">
      <c r="A20" s="229"/>
      <c r="B20" s="298"/>
      <c r="C20" s="414"/>
      <c r="D20" s="120" t="s">
        <v>2</v>
      </c>
      <c r="E20" s="79">
        <v>13</v>
      </c>
      <c r="F20" s="253"/>
      <c r="G20" s="252"/>
      <c r="H20" s="226"/>
      <c r="I20" s="223"/>
      <c r="J20" s="415"/>
      <c r="K20" s="18">
        <v>2</v>
      </c>
      <c r="L20" s="232"/>
      <c r="M20" s="252"/>
      <c r="N20" s="247"/>
      <c r="O20" s="247"/>
      <c r="P20" s="247"/>
      <c r="Q20" s="247"/>
      <c r="R20" s="247"/>
      <c r="S20" s="3"/>
    </row>
    <row r="21" spans="1:19" x14ac:dyDescent="0.2">
      <c r="A21" s="229"/>
      <c r="B21" s="298"/>
      <c r="C21" s="414"/>
      <c r="D21" s="120" t="s">
        <v>3</v>
      </c>
      <c r="E21" s="79">
        <v>11</v>
      </c>
      <c r="F21" s="253"/>
      <c r="G21" s="252"/>
      <c r="H21" s="227"/>
      <c r="I21" s="224"/>
      <c r="J21" s="415"/>
      <c r="K21" s="18">
        <v>2</v>
      </c>
      <c r="L21" s="233"/>
      <c r="M21" s="252"/>
      <c r="N21" s="247"/>
      <c r="O21" s="247"/>
      <c r="P21" s="247"/>
      <c r="Q21" s="247"/>
      <c r="R21" s="247"/>
    </row>
    <row r="22" spans="1:19" x14ac:dyDescent="0.2">
      <c r="A22" s="229"/>
      <c r="B22" s="298"/>
      <c r="C22" s="416" t="s">
        <v>245</v>
      </c>
      <c r="D22" s="32" t="s">
        <v>0</v>
      </c>
      <c r="E22" s="79">
        <v>6</v>
      </c>
      <c r="F22" s="237"/>
      <c r="G22" s="292" t="s">
        <v>25</v>
      </c>
      <c r="H22" s="274" t="s">
        <v>28</v>
      </c>
      <c r="I22" s="292" t="s">
        <v>327</v>
      </c>
      <c r="J22" s="237"/>
      <c r="K22" s="79">
        <v>6</v>
      </c>
      <c r="L22" s="79">
        <v>6</v>
      </c>
      <c r="M22" s="292" t="s">
        <v>29</v>
      </c>
      <c r="N22" s="247"/>
      <c r="O22" s="247"/>
      <c r="P22" s="247"/>
      <c r="Q22" s="247"/>
      <c r="R22" s="247"/>
    </row>
    <row r="23" spans="1:19" x14ac:dyDescent="0.2">
      <c r="A23" s="229"/>
      <c r="B23" s="298"/>
      <c r="C23" s="417"/>
      <c r="D23" s="32" t="s">
        <v>1</v>
      </c>
      <c r="E23" s="79">
        <v>4</v>
      </c>
      <c r="F23" s="237"/>
      <c r="G23" s="292"/>
      <c r="H23" s="292"/>
      <c r="I23" s="292"/>
      <c r="J23" s="237"/>
      <c r="K23" s="79">
        <v>4</v>
      </c>
      <c r="L23" s="79">
        <v>4</v>
      </c>
      <c r="M23" s="292"/>
      <c r="N23" s="247"/>
      <c r="O23" s="247"/>
      <c r="P23" s="247"/>
      <c r="Q23" s="247"/>
      <c r="R23" s="247"/>
    </row>
    <row r="24" spans="1:19" x14ac:dyDescent="0.2">
      <c r="A24" s="229"/>
      <c r="B24" s="298"/>
      <c r="C24" s="417"/>
      <c r="D24" s="32" t="s">
        <v>5</v>
      </c>
      <c r="E24" s="79">
        <v>2</v>
      </c>
      <c r="F24" s="237"/>
      <c r="G24" s="292"/>
      <c r="H24" s="292"/>
      <c r="I24" s="292"/>
      <c r="J24" s="237"/>
      <c r="K24" s="79">
        <v>2</v>
      </c>
      <c r="L24" s="79">
        <v>2</v>
      </c>
      <c r="M24" s="292"/>
      <c r="N24" s="247"/>
      <c r="O24" s="247"/>
      <c r="P24" s="247"/>
      <c r="Q24" s="247"/>
      <c r="R24" s="247"/>
    </row>
    <row r="25" spans="1:19" x14ac:dyDescent="0.2">
      <c r="A25" s="229"/>
      <c r="B25" s="298"/>
      <c r="C25" s="417"/>
      <c r="D25" s="120" t="s">
        <v>2</v>
      </c>
      <c r="E25" s="79">
        <v>1</v>
      </c>
      <c r="F25" s="237"/>
      <c r="G25" s="292"/>
      <c r="H25" s="292"/>
      <c r="I25" s="292"/>
      <c r="J25" s="237"/>
      <c r="K25" s="79">
        <v>1</v>
      </c>
      <c r="L25" s="79">
        <v>1</v>
      </c>
      <c r="M25" s="292"/>
      <c r="N25" s="247"/>
      <c r="O25" s="247"/>
      <c r="P25" s="247"/>
      <c r="Q25" s="247"/>
      <c r="R25" s="247"/>
    </row>
    <row r="26" spans="1:19" x14ac:dyDescent="0.2">
      <c r="A26" s="229"/>
      <c r="B26" s="298"/>
      <c r="C26" s="417"/>
      <c r="D26" s="120" t="s">
        <v>3</v>
      </c>
      <c r="E26" s="79">
        <v>2</v>
      </c>
      <c r="F26" s="237"/>
      <c r="G26" s="292"/>
      <c r="H26" s="292"/>
      <c r="I26" s="292"/>
      <c r="J26" s="237"/>
      <c r="K26" s="79">
        <v>2</v>
      </c>
      <c r="L26" s="79">
        <v>2</v>
      </c>
      <c r="M26" s="292"/>
      <c r="N26" s="247"/>
      <c r="O26" s="247"/>
      <c r="P26" s="247"/>
      <c r="Q26" s="247"/>
      <c r="R26" s="247"/>
    </row>
    <row r="27" spans="1:19" ht="14.1" customHeight="1" x14ac:dyDescent="0.2">
      <c r="A27" s="229"/>
      <c r="B27" s="298"/>
      <c r="C27" s="416" t="s">
        <v>30</v>
      </c>
      <c r="D27" s="32" t="s">
        <v>0</v>
      </c>
      <c r="E27" s="79">
        <v>16</v>
      </c>
      <c r="F27" s="237"/>
      <c r="G27" s="292" t="s">
        <v>25</v>
      </c>
      <c r="H27" s="274" t="s">
        <v>302</v>
      </c>
      <c r="I27" s="292" t="s">
        <v>327</v>
      </c>
      <c r="J27" s="237"/>
      <c r="K27" s="79">
        <v>16</v>
      </c>
      <c r="L27" s="79">
        <v>16</v>
      </c>
      <c r="M27" s="292" t="s">
        <v>298</v>
      </c>
      <c r="N27" s="247"/>
      <c r="O27" s="247"/>
      <c r="P27" s="247"/>
      <c r="Q27" s="247"/>
      <c r="R27" s="247"/>
    </row>
    <row r="28" spans="1:19" x14ac:dyDescent="0.2">
      <c r="A28" s="229"/>
      <c r="B28" s="298"/>
      <c r="C28" s="417"/>
      <c r="D28" s="32" t="s">
        <v>1</v>
      </c>
      <c r="E28" s="79">
        <v>13</v>
      </c>
      <c r="F28" s="237"/>
      <c r="G28" s="292"/>
      <c r="H28" s="292"/>
      <c r="I28" s="292"/>
      <c r="J28" s="237"/>
      <c r="K28" s="79">
        <v>13</v>
      </c>
      <c r="L28" s="79">
        <v>13</v>
      </c>
      <c r="M28" s="292"/>
      <c r="N28" s="247"/>
      <c r="O28" s="247"/>
      <c r="P28" s="247"/>
      <c r="Q28" s="247"/>
      <c r="R28" s="247"/>
    </row>
    <row r="29" spans="1:19" x14ac:dyDescent="0.2">
      <c r="A29" s="229"/>
      <c r="B29" s="298"/>
      <c r="C29" s="417"/>
      <c r="D29" s="32" t="s">
        <v>5</v>
      </c>
      <c r="E29" s="79">
        <v>8</v>
      </c>
      <c r="F29" s="237"/>
      <c r="G29" s="292"/>
      <c r="H29" s="292"/>
      <c r="I29" s="292"/>
      <c r="J29" s="237"/>
      <c r="K29" s="79">
        <v>8</v>
      </c>
      <c r="L29" s="79">
        <v>8</v>
      </c>
      <c r="M29" s="292"/>
      <c r="N29" s="247"/>
      <c r="O29" s="247"/>
      <c r="P29" s="247"/>
      <c r="Q29" s="247"/>
      <c r="R29" s="247"/>
    </row>
    <row r="30" spans="1:19" x14ac:dyDescent="0.2">
      <c r="A30" s="229"/>
      <c r="B30" s="298"/>
      <c r="C30" s="417"/>
      <c r="D30" s="120" t="s">
        <v>2</v>
      </c>
      <c r="E30" s="79">
        <v>12</v>
      </c>
      <c r="F30" s="237"/>
      <c r="G30" s="292"/>
      <c r="H30" s="292"/>
      <c r="I30" s="292"/>
      <c r="J30" s="237"/>
      <c r="K30" s="79">
        <v>12</v>
      </c>
      <c r="L30" s="79">
        <v>12</v>
      </c>
      <c r="M30" s="292"/>
      <c r="N30" s="247"/>
      <c r="O30" s="247"/>
      <c r="P30" s="247"/>
      <c r="Q30" s="247"/>
      <c r="R30" s="247"/>
    </row>
    <row r="31" spans="1:19" x14ac:dyDescent="0.2">
      <c r="A31" s="229"/>
      <c r="B31" s="298"/>
      <c r="C31" s="417"/>
      <c r="D31" s="120" t="s">
        <v>3</v>
      </c>
      <c r="E31" s="79">
        <v>14</v>
      </c>
      <c r="F31" s="237"/>
      <c r="G31" s="292"/>
      <c r="H31" s="292"/>
      <c r="I31" s="292"/>
      <c r="J31" s="237"/>
      <c r="K31" s="79">
        <v>14</v>
      </c>
      <c r="L31" s="79">
        <v>14</v>
      </c>
      <c r="M31" s="292"/>
      <c r="N31" s="247"/>
      <c r="O31" s="247"/>
      <c r="P31" s="247"/>
      <c r="Q31" s="247"/>
      <c r="R31" s="247"/>
    </row>
    <row r="32" spans="1:19" x14ac:dyDescent="0.2">
      <c r="A32" s="229"/>
      <c r="B32" s="298"/>
      <c r="C32" s="416" t="s">
        <v>31</v>
      </c>
      <c r="D32" s="32" t="s">
        <v>0</v>
      </c>
      <c r="E32" s="79">
        <v>22</v>
      </c>
      <c r="F32" s="237"/>
      <c r="G32" s="292" t="s">
        <v>25</v>
      </c>
      <c r="H32" s="292" t="s">
        <v>409</v>
      </c>
      <c r="I32" s="292" t="s">
        <v>327</v>
      </c>
      <c r="J32" s="237"/>
      <c r="K32" s="79">
        <v>22</v>
      </c>
      <c r="L32" s="79">
        <v>22</v>
      </c>
      <c r="M32" s="292" t="s">
        <v>29</v>
      </c>
      <c r="N32" s="247"/>
      <c r="O32" s="247"/>
      <c r="P32" s="247"/>
      <c r="Q32" s="247"/>
      <c r="R32" s="247"/>
    </row>
    <row r="33" spans="1:19" x14ac:dyDescent="0.2">
      <c r="A33" s="229"/>
      <c r="B33" s="298"/>
      <c r="C33" s="417"/>
      <c r="D33" s="32" t="s">
        <v>1</v>
      </c>
      <c r="E33" s="79">
        <v>20</v>
      </c>
      <c r="F33" s="237"/>
      <c r="G33" s="292"/>
      <c r="H33" s="292"/>
      <c r="I33" s="292"/>
      <c r="J33" s="237"/>
      <c r="K33" s="79">
        <v>20</v>
      </c>
      <c r="L33" s="79">
        <v>20</v>
      </c>
      <c r="M33" s="292"/>
      <c r="N33" s="247"/>
      <c r="O33" s="247"/>
      <c r="P33" s="247"/>
      <c r="Q33" s="247"/>
      <c r="R33" s="247"/>
    </row>
    <row r="34" spans="1:19" x14ac:dyDescent="0.2">
      <c r="A34" s="229"/>
      <c r="B34" s="298"/>
      <c r="C34" s="417"/>
      <c r="D34" s="32" t="s">
        <v>5</v>
      </c>
      <c r="E34" s="79">
        <v>12</v>
      </c>
      <c r="F34" s="237"/>
      <c r="G34" s="292"/>
      <c r="H34" s="292"/>
      <c r="I34" s="292"/>
      <c r="J34" s="237"/>
      <c r="K34" s="79">
        <v>12</v>
      </c>
      <c r="L34" s="79">
        <v>12</v>
      </c>
      <c r="M34" s="292"/>
      <c r="N34" s="247"/>
      <c r="O34" s="247"/>
      <c r="P34" s="247"/>
      <c r="Q34" s="247"/>
      <c r="R34" s="247"/>
    </row>
    <row r="35" spans="1:19" x14ac:dyDescent="0.2">
      <c r="A35" s="229"/>
      <c r="B35" s="298"/>
      <c r="C35" s="417"/>
      <c r="D35" s="120" t="s">
        <v>2</v>
      </c>
      <c r="E35" s="79">
        <v>18</v>
      </c>
      <c r="F35" s="237"/>
      <c r="G35" s="292"/>
      <c r="H35" s="292"/>
      <c r="I35" s="292"/>
      <c r="J35" s="237"/>
      <c r="K35" s="79">
        <v>17</v>
      </c>
      <c r="L35" s="79">
        <v>17</v>
      </c>
      <c r="M35" s="292"/>
      <c r="N35" s="247"/>
      <c r="O35" s="247"/>
      <c r="P35" s="247"/>
      <c r="Q35" s="247"/>
      <c r="R35" s="247"/>
    </row>
    <row r="36" spans="1:19" x14ac:dyDescent="0.2">
      <c r="A36" s="229"/>
      <c r="B36" s="298"/>
      <c r="C36" s="417"/>
      <c r="D36" s="120" t="s">
        <v>3</v>
      </c>
      <c r="E36" s="79">
        <v>16</v>
      </c>
      <c r="F36" s="237"/>
      <c r="G36" s="292"/>
      <c r="H36" s="292"/>
      <c r="I36" s="292"/>
      <c r="J36" s="237"/>
      <c r="K36" s="79">
        <v>16</v>
      </c>
      <c r="L36" s="79">
        <v>16</v>
      </c>
      <c r="M36" s="292"/>
      <c r="N36" s="247"/>
      <c r="O36" s="247"/>
      <c r="P36" s="247"/>
      <c r="Q36" s="247"/>
      <c r="R36" s="247"/>
    </row>
    <row r="37" spans="1:19" x14ac:dyDescent="0.2">
      <c r="A37" s="229"/>
      <c r="B37" s="298"/>
      <c r="C37" s="416" t="s">
        <v>559</v>
      </c>
      <c r="D37" s="32" t="s">
        <v>0</v>
      </c>
      <c r="E37" s="79">
        <v>2</v>
      </c>
      <c r="F37" s="237"/>
      <c r="G37" s="292" t="s">
        <v>32</v>
      </c>
      <c r="H37" s="292" t="s">
        <v>410</v>
      </c>
      <c r="I37" s="292" t="s">
        <v>328</v>
      </c>
      <c r="J37" s="296"/>
      <c r="K37" s="79">
        <v>1</v>
      </c>
      <c r="L37" s="257"/>
      <c r="M37" s="246" t="s">
        <v>33</v>
      </c>
      <c r="N37" s="247"/>
      <c r="O37" s="247"/>
      <c r="P37" s="247"/>
      <c r="Q37" s="247"/>
      <c r="R37" s="247"/>
      <c r="S37" s="64"/>
    </row>
    <row r="38" spans="1:19" x14ac:dyDescent="0.2">
      <c r="A38" s="229"/>
      <c r="B38" s="298"/>
      <c r="C38" s="417"/>
      <c r="D38" s="32" t="s">
        <v>1</v>
      </c>
      <c r="E38" s="79">
        <v>3</v>
      </c>
      <c r="F38" s="237"/>
      <c r="G38" s="292"/>
      <c r="H38" s="292"/>
      <c r="I38" s="292"/>
      <c r="J38" s="296"/>
      <c r="K38" s="79">
        <v>2</v>
      </c>
      <c r="L38" s="258"/>
      <c r="M38" s="246"/>
      <c r="N38" s="247"/>
      <c r="O38" s="247"/>
      <c r="P38" s="247"/>
      <c r="Q38" s="247"/>
      <c r="R38" s="247"/>
    </row>
    <row r="39" spans="1:19" x14ac:dyDescent="0.2">
      <c r="A39" s="229"/>
      <c r="B39" s="298"/>
      <c r="C39" s="417"/>
      <c r="D39" s="32" t="s">
        <v>5</v>
      </c>
      <c r="E39" s="79"/>
      <c r="F39" s="237"/>
      <c r="G39" s="292"/>
      <c r="H39" s="292"/>
      <c r="I39" s="292"/>
      <c r="J39" s="296"/>
      <c r="K39" s="79"/>
      <c r="L39" s="258"/>
      <c r="M39" s="246"/>
      <c r="N39" s="247"/>
      <c r="O39" s="247"/>
      <c r="P39" s="247"/>
      <c r="Q39" s="247"/>
      <c r="R39" s="247"/>
    </row>
    <row r="40" spans="1:19" x14ac:dyDescent="0.2">
      <c r="A40" s="229"/>
      <c r="B40" s="298"/>
      <c r="C40" s="417"/>
      <c r="D40" s="120" t="s">
        <v>2</v>
      </c>
      <c r="E40" s="79">
        <v>2</v>
      </c>
      <c r="F40" s="237"/>
      <c r="G40" s="292"/>
      <c r="H40" s="292"/>
      <c r="I40" s="292"/>
      <c r="J40" s="296"/>
      <c r="K40" s="79">
        <v>1</v>
      </c>
      <c r="L40" s="258"/>
      <c r="M40" s="246"/>
      <c r="N40" s="247"/>
      <c r="O40" s="247"/>
      <c r="P40" s="247"/>
      <c r="Q40" s="247"/>
      <c r="R40" s="247"/>
    </row>
    <row r="41" spans="1:19" x14ac:dyDescent="0.2">
      <c r="A41" s="229"/>
      <c r="B41" s="298"/>
      <c r="C41" s="417"/>
      <c r="D41" s="120" t="s">
        <v>3</v>
      </c>
      <c r="E41" s="79">
        <v>1</v>
      </c>
      <c r="F41" s="237"/>
      <c r="G41" s="292"/>
      <c r="H41" s="292"/>
      <c r="I41" s="292"/>
      <c r="J41" s="296"/>
      <c r="K41" s="79">
        <v>1</v>
      </c>
      <c r="L41" s="259"/>
      <c r="M41" s="246"/>
      <c r="N41" s="247"/>
      <c r="O41" s="247"/>
      <c r="P41" s="247"/>
      <c r="Q41" s="247"/>
      <c r="R41" s="247"/>
    </row>
    <row r="42" spans="1:19" x14ac:dyDescent="0.2">
      <c r="A42" s="229"/>
      <c r="B42" s="298"/>
      <c r="C42" s="418" t="s">
        <v>34</v>
      </c>
      <c r="D42" s="32" t="s">
        <v>0</v>
      </c>
      <c r="E42" s="79">
        <v>8</v>
      </c>
      <c r="F42" s="237" t="s">
        <v>348</v>
      </c>
      <c r="G42" s="292" t="s">
        <v>25</v>
      </c>
      <c r="H42" s="306" t="s">
        <v>35</v>
      </c>
      <c r="I42" s="273" t="s">
        <v>404</v>
      </c>
      <c r="J42" s="296"/>
      <c r="K42" s="79">
        <v>3</v>
      </c>
      <c r="L42" s="257"/>
      <c r="M42" s="292" t="s">
        <v>607</v>
      </c>
      <c r="N42" s="247"/>
      <c r="O42" s="247"/>
      <c r="P42" s="247"/>
      <c r="Q42" s="247"/>
      <c r="R42" s="247"/>
    </row>
    <row r="43" spans="1:19" x14ac:dyDescent="0.2">
      <c r="A43" s="229"/>
      <c r="B43" s="298"/>
      <c r="C43" s="418"/>
      <c r="D43" s="32" t="s">
        <v>1</v>
      </c>
      <c r="E43" s="79">
        <v>2</v>
      </c>
      <c r="F43" s="237"/>
      <c r="G43" s="292"/>
      <c r="H43" s="306"/>
      <c r="I43" s="273"/>
      <c r="J43" s="296"/>
      <c r="K43" s="79">
        <v>1</v>
      </c>
      <c r="L43" s="258"/>
      <c r="M43" s="292"/>
      <c r="N43" s="247"/>
      <c r="O43" s="247"/>
      <c r="P43" s="247"/>
      <c r="Q43" s="247"/>
      <c r="R43" s="247"/>
    </row>
    <row r="44" spans="1:19" x14ac:dyDescent="0.2">
      <c r="A44" s="229"/>
      <c r="B44" s="298"/>
      <c r="C44" s="418"/>
      <c r="D44" s="32" t="s">
        <v>5</v>
      </c>
      <c r="E44" s="79">
        <v>2</v>
      </c>
      <c r="F44" s="237"/>
      <c r="G44" s="292"/>
      <c r="H44" s="306"/>
      <c r="I44" s="273"/>
      <c r="J44" s="296"/>
      <c r="K44" s="79">
        <v>1</v>
      </c>
      <c r="L44" s="258"/>
      <c r="M44" s="292"/>
      <c r="N44" s="247"/>
      <c r="O44" s="247"/>
      <c r="P44" s="247"/>
      <c r="Q44" s="247"/>
      <c r="R44" s="247"/>
    </row>
    <row r="45" spans="1:19" x14ac:dyDescent="0.2">
      <c r="A45" s="229"/>
      <c r="B45" s="298"/>
      <c r="C45" s="418"/>
      <c r="D45" s="120" t="s">
        <v>2</v>
      </c>
      <c r="E45" s="79">
        <v>1</v>
      </c>
      <c r="F45" s="237"/>
      <c r="G45" s="292"/>
      <c r="H45" s="306"/>
      <c r="I45" s="273"/>
      <c r="J45" s="296"/>
      <c r="K45" s="79">
        <v>1</v>
      </c>
      <c r="L45" s="258"/>
      <c r="M45" s="292"/>
      <c r="N45" s="247"/>
      <c r="O45" s="247"/>
      <c r="P45" s="247"/>
      <c r="Q45" s="247"/>
      <c r="R45" s="247"/>
    </row>
    <row r="46" spans="1:19" x14ac:dyDescent="0.2">
      <c r="A46" s="229"/>
      <c r="B46" s="298"/>
      <c r="C46" s="418"/>
      <c r="D46" s="120" t="s">
        <v>3</v>
      </c>
      <c r="E46" s="4">
        <v>6</v>
      </c>
      <c r="F46" s="237"/>
      <c r="G46" s="292"/>
      <c r="H46" s="306"/>
      <c r="I46" s="273"/>
      <c r="J46" s="296"/>
      <c r="K46" s="79">
        <v>3</v>
      </c>
      <c r="L46" s="259"/>
      <c r="M46" s="292"/>
      <c r="N46" s="247"/>
      <c r="O46" s="247"/>
      <c r="P46" s="247"/>
      <c r="Q46" s="247"/>
      <c r="R46" s="247"/>
    </row>
    <row r="47" spans="1:19" ht="12.95" customHeight="1" x14ac:dyDescent="0.2">
      <c r="A47" s="229"/>
      <c r="B47" s="298"/>
      <c r="C47" s="349" t="s">
        <v>351</v>
      </c>
      <c r="D47" s="32" t="s">
        <v>0</v>
      </c>
      <c r="E47" s="4">
        <v>11</v>
      </c>
      <c r="F47" s="237" t="s">
        <v>348</v>
      </c>
      <c r="G47" s="246" t="s">
        <v>25</v>
      </c>
      <c r="H47" s="419" t="s">
        <v>352</v>
      </c>
      <c r="I47" s="273" t="s">
        <v>514</v>
      </c>
      <c r="J47" s="421"/>
      <c r="K47" s="4">
        <v>11</v>
      </c>
      <c r="L47" s="4">
        <v>11</v>
      </c>
      <c r="M47" s="275" t="s">
        <v>519</v>
      </c>
      <c r="N47" s="234"/>
      <c r="O47" s="234"/>
      <c r="P47" s="234"/>
      <c r="Q47" s="234"/>
      <c r="R47" s="234"/>
    </row>
    <row r="48" spans="1:19" x14ac:dyDescent="0.2">
      <c r="A48" s="229"/>
      <c r="B48" s="298"/>
      <c r="C48" s="350"/>
      <c r="D48" s="32" t="s">
        <v>1</v>
      </c>
      <c r="E48" s="4">
        <v>2</v>
      </c>
      <c r="F48" s="237"/>
      <c r="G48" s="246"/>
      <c r="H48" s="420"/>
      <c r="I48" s="273"/>
      <c r="J48" s="422"/>
      <c r="K48" s="4">
        <v>2</v>
      </c>
      <c r="L48" s="4">
        <v>2</v>
      </c>
      <c r="M48" s="276"/>
      <c r="N48" s="235"/>
      <c r="O48" s="235"/>
      <c r="P48" s="235"/>
      <c r="Q48" s="235"/>
      <c r="R48" s="235"/>
    </row>
    <row r="49" spans="1:18" x14ac:dyDescent="0.2">
      <c r="A49" s="229"/>
      <c r="B49" s="298"/>
      <c r="C49" s="350"/>
      <c r="D49" s="32" t="s">
        <v>5</v>
      </c>
      <c r="E49" s="4">
        <v>2</v>
      </c>
      <c r="F49" s="237"/>
      <c r="G49" s="246"/>
      <c r="H49" s="420"/>
      <c r="I49" s="273"/>
      <c r="J49" s="422"/>
      <c r="K49" s="4">
        <v>2</v>
      </c>
      <c r="L49" s="4">
        <v>2</v>
      </c>
      <c r="M49" s="276"/>
      <c r="N49" s="235"/>
      <c r="O49" s="235"/>
      <c r="P49" s="235"/>
      <c r="Q49" s="235"/>
      <c r="R49" s="235"/>
    </row>
    <row r="50" spans="1:18" x14ac:dyDescent="0.2">
      <c r="A50" s="229"/>
      <c r="B50" s="298"/>
      <c r="C50" s="350"/>
      <c r="D50" s="120" t="s">
        <v>2</v>
      </c>
      <c r="E50" s="4">
        <v>2</v>
      </c>
      <c r="F50" s="237"/>
      <c r="G50" s="246"/>
      <c r="H50" s="420"/>
      <c r="I50" s="273"/>
      <c r="J50" s="422"/>
      <c r="K50" s="4">
        <v>2</v>
      </c>
      <c r="L50" s="4">
        <v>2</v>
      </c>
      <c r="M50" s="276"/>
      <c r="N50" s="235"/>
      <c r="O50" s="235"/>
      <c r="P50" s="235"/>
      <c r="Q50" s="235"/>
      <c r="R50" s="235"/>
    </row>
    <row r="51" spans="1:18" x14ac:dyDescent="0.2">
      <c r="A51" s="229"/>
      <c r="B51" s="298"/>
      <c r="C51" s="351"/>
      <c r="D51" s="120" t="s">
        <v>3</v>
      </c>
      <c r="E51" s="4">
        <v>5</v>
      </c>
      <c r="F51" s="237"/>
      <c r="G51" s="246"/>
      <c r="H51" s="330"/>
      <c r="I51" s="273"/>
      <c r="J51" s="423"/>
      <c r="K51" s="4">
        <v>5</v>
      </c>
      <c r="L51" s="4">
        <v>5</v>
      </c>
      <c r="M51" s="277"/>
      <c r="N51" s="236"/>
      <c r="O51" s="236"/>
      <c r="P51" s="236"/>
      <c r="Q51" s="236"/>
      <c r="R51" s="236"/>
    </row>
    <row r="52" spans="1:18" x14ac:dyDescent="0.2">
      <c r="A52" s="229"/>
      <c r="B52" s="298"/>
      <c r="C52" s="265" t="s">
        <v>411</v>
      </c>
      <c r="D52" s="32" t="s">
        <v>0</v>
      </c>
      <c r="E52" s="4">
        <v>15</v>
      </c>
      <c r="F52" s="251"/>
      <c r="G52" s="246" t="s">
        <v>32</v>
      </c>
      <c r="H52" s="306" t="s">
        <v>301</v>
      </c>
      <c r="I52" s="246" t="s">
        <v>403</v>
      </c>
      <c r="J52" s="251"/>
      <c r="K52" s="4">
        <v>50</v>
      </c>
      <c r="L52" s="4">
        <v>50</v>
      </c>
      <c r="M52" s="246" t="s">
        <v>412</v>
      </c>
      <c r="N52" s="247"/>
      <c r="O52" s="247"/>
      <c r="P52" s="247"/>
      <c r="Q52" s="247"/>
      <c r="R52" s="247"/>
    </row>
    <row r="53" spans="1:18" x14ac:dyDescent="0.2">
      <c r="A53" s="229"/>
      <c r="B53" s="298"/>
      <c r="C53" s="265"/>
      <c r="D53" s="32" t="s">
        <v>1</v>
      </c>
      <c r="E53" s="4">
        <v>16</v>
      </c>
      <c r="F53" s="251"/>
      <c r="G53" s="246"/>
      <c r="H53" s="306"/>
      <c r="I53" s="246"/>
      <c r="J53" s="251"/>
      <c r="K53" s="4">
        <v>30</v>
      </c>
      <c r="L53" s="4">
        <v>30</v>
      </c>
      <c r="M53" s="246"/>
      <c r="N53" s="247"/>
      <c r="O53" s="247"/>
      <c r="P53" s="247"/>
      <c r="Q53" s="247"/>
      <c r="R53" s="247"/>
    </row>
    <row r="54" spans="1:18" x14ac:dyDescent="0.2">
      <c r="A54" s="229"/>
      <c r="B54" s="298"/>
      <c r="C54" s="265"/>
      <c r="D54" s="32" t="s">
        <v>5</v>
      </c>
      <c r="E54" s="4">
        <v>11</v>
      </c>
      <c r="F54" s="251"/>
      <c r="G54" s="246"/>
      <c r="H54" s="306"/>
      <c r="I54" s="246"/>
      <c r="J54" s="251"/>
      <c r="K54" s="4">
        <v>30</v>
      </c>
      <c r="L54" s="4">
        <v>30</v>
      </c>
      <c r="M54" s="246"/>
      <c r="N54" s="247"/>
      <c r="O54" s="247"/>
      <c r="P54" s="247"/>
      <c r="Q54" s="247"/>
      <c r="R54" s="247"/>
    </row>
    <row r="55" spans="1:18" x14ac:dyDescent="0.2">
      <c r="A55" s="229"/>
      <c r="B55" s="298"/>
      <c r="C55" s="265"/>
      <c r="D55" s="120" t="s">
        <v>2</v>
      </c>
      <c r="E55" s="4">
        <v>6</v>
      </c>
      <c r="F55" s="251"/>
      <c r="G55" s="246"/>
      <c r="H55" s="306"/>
      <c r="I55" s="246"/>
      <c r="J55" s="251"/>
      <c r="K55" s="4">
        <v>30</v>
      </c>
      <c r="L55" s="4">
        <v>30</v>
      </c>
      <c r="M55" s="246"/>
      <c r="N55" s="247"/>
      <c r="O55" s="247"/>
      <c r="P55" s="247"/>
      <c r="Q55" s="247"/>
      <c r="R55" s="247"/>
    </row>
    <row r="56" spans="1:18" x14ac:dyDescent="0.2">
      <c r="A56" s="229"/>
      <c r="B56" s="298"/>
      <c r="C56" s="265"/>
      <c r="D56" s="120" t="s">
        <v>3</v>
      </c>
      <c r="E56" s="4">
        <v>12</v>
      </c>
      <c r="F56" s="251"/>
      <c r="G56" s="246"/>
      <c r="H56" s="306"/>
      <c r="I56" s="246"/>
      <c r="J56" s="251"/>
      <c r="K56" s="4">
        <v>30</v>
      </c>
      <c r="L56" s="4">
        <v>30</v>
      </c>
      <c r="M56" s="246"/>
      <c r="N56" s="247"/>
      <c r="O56" s="247"/>
      <c r="P56" s="247"/>
      <c r="Q56" s="247"/>
      <c r="R56" s="247"/>
    </row>
    <row r="57" spans="1:18" ht="25.5" customHeight="1" x14ac:dyDescent="0.2">
      <c r="A57" s="229"/>
      <c r="B57" s="298"/>
      <c r="C57" s="265" t="s">
        <v>413</v>
      </c>
      <c r="D57" s="86" t="s">
        <v>0</v>
      </c>
      <c r="E57" s="102">
        <v>8</v>
      </c>
      <c r="F57" s="251"/>
      <c r="G57" s="246" t="s">
        <v>32</v>
      </c>
      <c r="H57" s="306" t="s">
        <v>36</v>
      </c>
      <c r="I57" s="246" t="s">
        <v>520</v>
      </c>
      <c r="J57" s="251"/>
      <c r="K57" s="99">
        <v>15</v>
      </c>
      <c r="L57" s="242"/>
      <c r="M57" s="273" t="s">
        <v>550</v>
      </c>
      <c r="N57" s="247"/>
      <c r="O57" s="247"/>
      <c r="P57" s="247"/>
      <c r="Q57" s="247"/>
      <c r="R57" s="247"/>
    </row>
    <row r="58" spans="1:18" ht="25.5" customHeight="1" x14ac:dyDescent="0.2">
      <c r="A58" s="229"/>
      <c r="B58" s="298"/>
      <c r="C58" s="265"/>
      <c r="D58" s="86" t="s">
        <v>1</v>
      </c>
      <c r="E58" s="102">
        <v>2</v>
      </c>
      <c r="F58" s="251"/>
      <c r="G58" s="246"/>
      <c r="H58" s="306"/>
      <c r="I58" s="246"/>
      <c r="J58" s="251"/>
      <c r="K58" s="99">
        <v>6</v>
      </c>
      <c r="L58" s="243"/>
      <c r="M58" s="273"/>
      <c r="N58" s="247"/>
      <c r="O58" s="247"/>
      <c r="P58" s="247"/>
      <c r="Q58" s="247"/>
      <c r="R58" s="247"/>
    </row>
    <row r="59" spans="1:18" ht="25.5" customHeight="1" x14ac:dyDescent="0.2">
      <c r="A59" s="229"/>
      <c r="B59" s="298"/>
      <c r="C59" s="265"/>
      <c r="D59" s="86" t="s">
        <v>5</v>
      </c>
      <c r="E59" s="102">
        <v>4</v>
      </c>
      <c r="F59" s="251"/>
      <c r="G59" s="246"/>
      <c r="H59" s="306"/>
      <c r="I59" s="246"/>
      <c r="J59" s="251"/>
      <c r="K59" s="99">
        <v>3</v>
      </c>
      <c r="L59" s="243"/>
      <c r="M59" s="273"/>
      <c r="N59" s="247"/>
      <c r="O59" s="247"/>
      <c r="P59" s="247"/>
      <c r="Q59" s="247"/>
      <c r="R59" s="247"/>
    </row>
    <row r="60" spans="1:18" ht="25.5" customHeight="1" x14ac:dyDescent="0.2">
      <c r="A60" s="229"/>
      <c r="B60" s="298"/>
      <c r="C60" s="265"/>
      <c r="D60" s="86" t="s">
        <v>2</v>
      </c>
      <c r="E60" s="102">
        <v>1</v>
      </c>
      <c r="F60" s="251"/>
      <c r="G60" s="246"/>
      <c r="H60" s="306"/>
      <c r="I60" s="246"/>
      <c r="J60" s="251"/>
      <c r="K60" s="99">
        <v>3</v>
      </c>
      <c r="L60" s="243"/>
      <c r="M60" s="273"/>
      <c r="N60" s="247"/>
      <c r="O60" s="247"/>
      <c r="P60" s="247"/>
      <c r="Q60" s="247"/>
      <c r="R60" s="247"/>
    </row>
    <row r="61" spans="1:18" ht="25.5" customHeight="1" x14ac:dyDescent="0.2">
      <c r="A61" s="229"/>
      <c r="B61" s="298"/>
      <c r="C61" s="265"/>
      <c r="D61" s="86" t="s">
        <v>3</v>
      </c>
      <c r="E61" s="102">
        <v>6</v>
      </c>
      <c r="F61" s="251"/>
      <c r="G61" s="246"/>
      <c r="H61" s="306"/>
      <c r="I61" s="246"/>
      <c r="J61" s="251"/>
      <c r="K61" s="99">
        <v>3</v>
      </c>
      <c r="L61" s="244"/>
      <c r="M61" s="273"/>
      <c r="N61" s="247"/>
      <c r="O61" s="247"/>
      <c r="P61" s="247"/>
      <c r="Q61" s="247"/>
      <c r="R61" s="247"/>
    </row>
    <row r="62" spans="1:18" ht="27" customHeight="1" x14ac:dyDescent="0.2">
      <c r="A62" s="229"/>
      <c r="B62" s="298"/>
      <c r="C62" s="424" t="s">
        <v>414</v>
      </c>
      <c r="D62" s="86" t="s">
        <v>0</v>
      </c>
      <c r="E62" s="102">
        <v>15</v>
      </c>
      <c r="F62" s="251"/>
      <c r="G62" s="246" t="s">
        <v>32</v>
      </c>
      <c r="H62" s="306" t="s">
        <v>37</v>
      </c>
      <c r="I62" s="246" t="s">
        <v>521</v>
      </c>
      <c r="J62" s="251"/>
      <c r="K62" s="4">
        <v>11</v>
      </c>
      <c r="L62" s="268"/>
      <c r="M62" s="273" t="s">
        <v>522</v>
      </c>
      <c r="N62" s="247"/>
      <c r="O62" s="247"/>
      <c r="P62" s="247"/>
      <c r="Q62" s="247"/>
      <c r="R62" s="247"/>
    </row>
    <row r="63" spans="1:18" ht="27" customHeight="1" x14ac:dyDescent="0.2">
      <c r="A63" s="229"/>
      <c r="B63" s="298"/>
      <c r="C63" s="424"/>
      <c r="D63" s="86" t="s">
        <v>1</v>
      </c>
      <c r="E63" s="102">
        <v>4</v>
      </c>
      <c r="F63" s="251"/>
      <c r="G63" s="246"/>
      <c r="H63" s="306"/>
      <c r="I63" s="246"/>
      <c r="J63" s="251"/>
      <c r="K63" s="4">
        <v>4</v>
      </c>
      <c r="L63" s="269"/>
      <c r="M63" s="273"/>
      <c r="N63" s="247"/>
      <c r="O63" s="247"/>
      <c r="P63" s="247"/>
      <c r="Q63" s="247"/>
      <c r="R63" s="247"/>
    </row>
    <row r="64" spans="1:18" ht="27" customHeight="1" x14ac:dyDescent="0.2">
      <c r="A64" s="229"/>
      <c r="B64" s="298"/>
      <c r="C64" s="424"/>
      <c r="D64" s="86" t="s">
        <v>5</v>
      </c>
      <c r="E64" s="102">
        <v>5</v>
      </c>
      <c r="F64" s="251"/>
      <c r="G64" s="246"/>
      <c r="H64" s="306"/>
      <c r="I64" s="246"/>
      <c r="J64" s="251"/>
      <c r="K64" s="4">
        <v>1</v>
      </c>
      <c r="L64" s="269"/>
      <c r="M64" s="273"/>
      <c r="N64" s="247"/>
      <c r="O64" s="247"/>
      <c r="P64" s="247"/>
      <c r="Q64" s="247"/>
      <c r="R64" s="247"/>
    </row>
    <row r="65" spans="1:18" ht="27" customHeight="1" x14ac:dyDescent="0.2">
      <c r="A65" s="229"/>
      <c r="B65" s="298"/>
      <c r="C65" s="424"/>
      <c r="D65" s="86" t="s">
        <v>2</v>
      </c>
      <c r="E65" s="102">
        <v>1</v>
      </c>
      <c r="F65" s="251"/>
      <c r="G65" s="246"/>
      <c r="H65" s="306"/>
      <c r="I65" s="246"/>
      <c r="J65" s="251"/>
      <c r="K65" s="4">
        <v>1</v>
      </c>
      <c r="L65" s="269"/>
      <c r="M65" s="273"/>
      <c r="N65" s="247"/>
      <c r="O65" s="247"/>
      <c r="P65" s="247"/>
      <c r="Q65" s="247"/>
      <c r="R65" s="247"/>
    </row>
    <row r="66" spans="1:18" ht="27" customHeight="1" x14ac:dyDescent="0.2">
      <c r="A66" s="229"/>
      <c r="B66" s="298"/>
      <c r="C66" s="424"/>
      <c r="D66" s="86" t="s">
        <v>3</v>
      </c>
      <c r="E66" s="102">
        <v>11</v>
      </c>
      <c r="F66" s="251"/>
      <c r="G66" s="246"/>
      <c r="H66" s="306"/>
      <c r="I66" s="246"/>
      <c r="J66" s="251"/>
      <c r="K66" s="4">
        <v>5</v>
      </c>
      <c r="L66" s="270"/>
      <c r="M66" s="273"/>
      <c r="N66" s="247"/>
      <c r="O66" s="247"/>
      <c r="P66" s="247"/>
      <c r="Q66" s="247"/>
      <c r="R66" s="247"/>
    </row>
    <row r="67" spans="1:18" ht="21.75" customHeight="1" x14ac:dyDescent="0.2">
      <c r="A67" s="229"/>
      <c r="B67" s="298"/>
      <c r="C67" s="265" t="s">
        <v>415</v>
      </c>
      <c r="D67" s="86" t="s">
        <v>0</v>
      </c>
      <c r="E67" s="102">
        <v>14</v>
      </c>
      <c r="F67" s="251"/>
      <c r="G67" s="246" t="s">
        <v>32</v>
      </c>
      <c r="H67" s="306" t="s">
        <v>38</v>
      </c>
      <c r="I67" s="286" t="s">
        <v>327</v>
      </c>
      <c r="J67" s="251"/>
      <c r="K67" s="99">
        <v>19</v>
      </c>
      <c r="L67" s="242"/>
      <c r="M67" s="307" t="s">
        <v>545</v>
      </c>
      <c r="N67" s="247"/>
      <c r="O67" s="247"/>
      <c r="P67" s="247"/>
      <c r="Q67" s="247"/>
      <c r="R67" s="247"/>
    </row>
    <row r="68" spans="1:18" ht="21.75" customHeight="1" x14ac:dyDescent="0.2">
      <c r="A68" s="229"/>
      <c r="B68" s="298"/>
      <c r="C68" s="265"/>
      <c r="D68" s="86" t="s">
        <v>1</v>
      </c>
      <c r="E68" s="102">
        <v>12</v>
      </c>
      <c r="F68" s="251"/>
      <c r="G68" s="246"/>
      <c r="H68" s="306"/>
      <c r="I68" s="286"/>
      <c r="J68" s="251"/>
      <c r="K68" s="99">
        <v>15</v>
      </c>
      <c r="L68" s="243"/>
      <c r="M68" s="308"/>
      <c r="N68" s="247"/>
      <c r="O68" s="247"/>
      <c r="P68" s="247"/>
      <c r="Q68" s="247"/>
      <c r="R68" s="247"/>
    </row>
    <row r="69" spans="1:18" ht="21.75" customHeight="1" x14ac:dyDescent="0.2">
      <c r="A69" s="229"/>
      <c r="B69" s="298"/>
      <c r="C69" s="265"/>
      <c r="D69" s="86" t="s">
        <v>5</v>
      </c>
      <c r="E69" s="102">
        <v>3</v>
      </c>
      <c r="F69" s="251"/>
      <c r="G69" s="246"/>
      <c r="H69" s="306"/>
      <c r="I69" s="286"/>
      <c r="J69" s="251"/>
      <c r="K69" s="99">
        <v>12</v>
      </c>
      <c r="L69" s="243"/>
      <c r="M69" s="308"/>
      <c r="N69" s="247"/>
      <c r="O69" s="247"/>
      <c r="P69" s="247"/>
      <c r="Q69" s="247"/>
      <c r="R69" s="247"/>
    </row>
    <row r="70" spans="1:18" ht="21.75" customHeight="1" x14ac:dyDescent="0.2">
      <c r="A70" s="229"/>
      <c r="B70" s="298"/>
      <c r="C70" s="265"/>
      <c r="D70" s="86" t="s">
        <v>2</v>
      </c>
      <c r="E70" s="102">
        <v>4</v>
      </c>
      <c r="F70" s="251"/>
      <c r="G70" s="246"/>
      <c r="H70" s="306"/>
      <c r="I70" s="286"/>
      <c r="J70" s="251"/>
      <c r="K70" s="99">
        <v>9</v>
      </c>
      <c r="L70" s="243"/>
      <c r="M70" s="308"/>
      <c r="N70" s="247"/>
      <c r="O70" s="247"/>
      <c r="P70" s="247"/>
      <c r="Q70" s="247"/>
      <c r="R70" s="247"/>
    </row>
    <row r="71" spans="1:18" ht="21.75" customHeight="1" x14ac:dyDescent="0.2">
      <c r="A71" s="229"/>
      <c r="B71" s="298"/>
      <c r="C71" s="265"/>
      <c r="D71" s="86" t="s">
        <v>3</v>
      </c>
      <c r="E71" s="102">
        <v>6</v>
      </c>
      <c r="F71" s="251"/>
      <c r="G71" s="246"/>
      <c r="H71" s="306"/>
      <c r="I71" s="286"/>
      <c r="J71" s="251"/>
      <c r="K71" s="99">
        <v>13</v>
      </c>
      <c r="L71" s="244"/>
      <c r="M71" s="309"/>
      <c r="N71" s="247"/>
      <c r="O71" s="247"/>
      <c r="P71" s="247"/>
      <c r="Q71" s="247"/>
      <c r="R71" s="247"/>
    </row>
    <row r="72" spans="1:18" ht="21.75" customHeight="1" x14ac:dyDescent="0.2">
      <c r="A72" s="229"/>
      <c r="B72" s="298"/>
      <c r="C72" s="265" t="s">
        <v>416</v>
      </c>
      <c r="D72" s="86" t="s">
        <v>0</v>
      </c>
      <c r="E72" s="102">
        <v>8</v>
      </c>
      <c r="F72" s="251"/>
      <c r="G72" s="246" t="s">
        <v>32</v>
      </c>
      <c r="H72" s="306" t="s">
        <v>399</v>
      </c>
      <c r="I72" s="246" t="s">
        <v>328</v>
      </c>
      <c r="J72" s="251"/>
      <c r="K72" s="4">
        <v>6</v>
      </c>
      <c r="L72" s="242"/>
      <c r="M72" s="273" t="s">
        <v>523</v>
      </c>
      <c r="N72" s="247"/>
      <c r="O72" s="247"/>
      <c r="P72" s="247"/>
      <c r="Q72" s="247"/>
      <c r="R72" s="247"/>
    </row>
    <row r="73" spans="1:18" ht="21.75" customHeight="1" x14ac:dyDescent="0.2">
      <c r="A73" s="229"/>
      <c r="B73" s="298"/>
      <c r="C73" s="265"/>
      <c r="D73" s="86" t="s">
        <v>1</v>
      </c>
      <c r="E73" s="102">
        <v>2</v>
      </c>
      <c r="F73" s="251"/>
      <c r="G73" s="246"/>
      <c r="H73" s="306"/>
      <c r="I73" s="246"/>
      <c r="J73" s="251"/>
      <c r="K73" s="4">
        <v>2</v>
      </c>
      <c r="L73" s="243"/>
      <c r="M73" s="273"/>
      <c r="N73" s="247"/>
      <c r="O73" s="247"/>
      <c r="P73" s="247"/>
      <c r="Q73" s="247"/>
      <c r="R73" s="247"/>
    </row>
    <row r="74" spans="1:18" ht="21.75" customHeight="1" x14ac:dyDescent="0.2">
      <c r="A74" s="229"/>
      <c r="B74" s="298"/>
      <c r="C74" s="265"/>
      <c r="D74" s="86" t="s">
        <v>5</v>
      </c>
      <c r="E74" s="102">
        <v>4</v>
      </c>
      <c r="F74" s="251"/>
      <c r="G74" s="246"/>
      <c r="H74" s="306"/>
      <c r="I74" s="246"/>
      <c r="J74" s="251"/>
      <c r="K74" s="4">
        <v>1</v>
      </c>
      <c r="L74" s="243"/>
      <c r="M74" s="273"/>
      <c r="N74" s="247"/>
      <c r="O74" s="247"/>
      <c r="P74" s="247"/>
      <c r="Q74" s="247"/>
      <c r="R74" s="247"/>
    </row>
    <row r="75" spans="1:18" ht="21.75" customHeight="1" x14ac:dyDescent="0.2">
      <c r="A75" s="229"/>
      <c r="B75" s="298"/>
      <c r="C75" s="265"/>
      <c r="D75" s="86" t="s">
        <v>2</v>
      </c>
      <c r="E75" s="102">
        <v>1</v>
      </c>
      <c r="F75" s="251"/>
      <c r="G75" s="246"/>
      <c r="H75" s="306"/>
      <c r="I75" s="246"/>
      <c r="J75" s="251"/>
      <c r="K75" s="4">
        <v>1</v>
      </c>
      <c r="L75" s="243"/>
      <c r="M75" s="273"/>
      <c r="N75" s="247"/>
      <c r="O75" s="247"/>
      <c r="P75" s="247"/>
      <c r="Q75" s="247"/>
      <c r="R75" s="247"/>
    </row>
    <row r="76" spans="1:18" ht="21.75" customHeight="1" x14ac:dyDescent="0.2">
      <c r="A76" s="229"/>
      <c r="B76" s="298"/>
      <c r="C76" s="265"/>
      <c r="D76" s="86" t="s">
        <v>3</v>
      </c>
      <c r="E76" s="102">
        <v>6</v>
      </c>
      <c r="F76" s="251"/>
      <c r="G76" s="246"/>
      <c r="H76" s="306"/>
      <c r="I76" s="246"/>
      <c r="J76" s="251"/>
      <c r="K76" s="4">
        <v>1</v>
      </c>
      <c r="L76" s="244"/>
      <c r="M76" s="273"/>
      <c r="N76" s="247"/>
      <c r="O76" s="247"/>
      <c r="P76" s="247"/>
      <c r="Q76" s="247"/>
      <c r="R76" s="247"/>
    </row>
    <row r="77" spans="1:18" ht="14.45" customHeight="1" x14ac:dyDescent="0.2">
      <c r="A77" s="229"/>
      <c r="B77" s="298"/>
      <c r="C77" s="265" t="s">
        <v>417</v>
      </c>
      <c r="D77" s="86" t="s">
        <v>0</v>
      </c>
      <c r="E77" s="102">
        <v>8</v>
      </c>
      <c r="F77" s="251"/>
      <c r="G77" s="246" t="s">
        <v>32</v>
      </c>
      <c r="H77" s="280" t="s">
        <v>36</v>
      </c>
      <c r="I77" s="273" t="s">
        <v>524</v>
      </c>
      <c r="J77" s="279"/>
      <c r="K77" s="125">
        <v>3</v>
      </c>
      <c r="L77" s="231"/>
      <c r="M77" s="267" t="s">
        <v>39</v>
      </c>
      <c r="N77" s="247"/>
      <c r="O77" s="247"/>
      <c r="P77" s="247"/>
      <c r="Q77" s="247"/>
      <c r="R77" s="247"/>
    </row>
    <row r="78" spans="1:18" x14ac:dyDescent="0.2">
      <c r="A78" s="229"/>
      <c r="B78" s="298"/>
      <c r="C78" s="265"/>
      <c r="D78" s="86" t="s">
        <v>1</v>
      </c>
      <c r="E78" s="102">
        <v>2</v>
      </c>
      <c r="F78" s="251"/>
      <c r="G78" s="246"/>
      <c r="H78" s="280"/>
      <c r="I78" s="273"/>
      <c r="J78" s="279"/>
      <c r="K78" s="125">
        <v>2</v>
      </c>
      <c r="L78" s="232"/>
      <c r="M78" s="267"/>
      <c r="N78" s="247"/>
      <c r="O78" s="247"/>
      <c r="P78" s="247"/>
      <c r="Q78" s="247"/>
      <c r="R78" s="247"/>
    </row>
    <row r="79" spans="1:18" x14ac:dyDescent="0.2">
      <c r="A79" s="229"/>
      <c r="B79" s="298"/>
      <c r="C79" s="265"/>
      <c r="D79" s="86" t="s">
        <v>5</v>
      </c>
      <c r="E79" s="102">
        <v>4</v>
      </c>
      <c r="F79" s="251"/>
      <c r="G79" s="246"/>
      <c r="H79" s="280"/>
      <c r="I79" s="273"/>
      <c r="J79" s="279"/>
      <c r="K79" s="125">
        <v>2</v>
      </c>
      <c r="L79" s="232"/>
      <c r="M79" s="267"/>
      <c r="N79" s="247"/>
      <c r="O79" s="247"/>
      <c r="P79" s="247"/>
      <c r="Q79" s="247"/>
      <c r="R79" s="247"/>
    </row>
    <row r="80" spans="1:18" x14ac:dyDescent="0.2">
      <c r="A80" s="229"/>
      <c r="B80" s="298"/>
      <c r="C80" s="265"/>
      <c r="D80" s="86" t="s">
        <v>2</v>
      </c>
      <c r="E80" s="102">
        <v>1</v>
      </c>
      <c r="F80" s="251"/>
      <c r="G80" s="246"/>
      <c r="H80" s="280"/>
      <c r="I80" s="273"/>
      <c r="J80" s="279"/>
      <c r="K80" s="125">
        <v>2</v>
      </c>
      <c r="L80" s="232"/>
      <c r="M80" s="267"/>
      <c r="N80" s="247"/>
      <c r="O80" s="247"/>
      <c r="P80" s="247"/>
      <c r="Q80" s="247"/>
      <c r="R80" s="247"/>
    </row>
    <row r="81" spans="1:18" x14ac:dyDescent="0.2">
      <c r="A81" s="229"/>
      <c r="B81" s="298"/>
      <c r="C81" s="265"/>
      <c r="D81" s="86" t="s">
        <v>3</v>
      </c>
      <c r="E81" s="102">
        <v>6</v>
      </c>
      <c r="F81" s="251"/>
      <c r="G81" s="246"/>
      <c r="H81" s="280"/>
      <c r="I81" s="273"/>
      <c r="J81" s="279"/>
      <c r="K81" s="125">
        <v>3</v>
      </c>
      <c r="L81" s="233"/>
      <c r="M81" s="267"/>
      <c r="N81" s="247"/>
      <c r="O81" s="247"/>
      <c r="P81" s="247"/>
      <c r="Q81" s="247"/>
      <c r="R81" s="247"/>
    </row>
    <row r="82" spans="1:18" ht="14.45" customHeight="1" x14ac:dyDescent="0.2">
      <c r="A82" s="229"/>
      <c r="B82" s="298"/>
      <c r="C82" s="261" t="s">
        <v>418</v>
      </c>
      <c r="D82" s="86" t="s">
        <v>0</v>
      </c>
      <c r="E82" s="102">
        <v>20</v>
      </c>
      <c r="F82" s="251"/>
      <c r="G82" s="246" t="s">
        <v>32</v>
      </c>
      <c r="H82" s="266" t="s">
        <v>400</v>
      </c>
      <c r="I82" s="273" t="s">
        <v>524</v>
      </c>
      <c r="J82" s="425"/>
      <c r="K82" s="4">
        <v>18</v>
      </c>
      <c r="L82" s="268"/>
      <c r="M82" s="275" t="s">
        <v>525</v>
      </c>
      <c r="N82" s="247"/>
      <c r="O82" s="247"/>
      <c r="P82" s="247"/>
      <c r="Q82" s="247"/>
      <c r="R82" s="247"/>
    </row>
    <row r="83" spans="1:18" x14ac:dyDescent="0.2">
      <c r="A83" s="229"/>
      <c r="B83" s="298"/>
      <c r="C83" s="262"/>
      <c r="D83" s="86" t="s">
        <v>1</v>
      </c>
      <c r="E83" s="102">
        <v>14</v>
      </c>
      <c r="F83" s="251"/>
      <c r="G83" s="246"/>
      <c r="H83" s="266"/>
      <c r="I83" s="273"/>
      <c r="J83" s="426"/>
      <c r="K83" s="4">
        <v>10</v>
      </c>
      <c r="L83" s="269"/>
      <c r="M83" s="276"/>
      <c r="N83" s="247"/>
      <c r="O83" s="247"/>
      <c r="P83" s="247"/>
      <c r="Q83" s="247"/>
      <c r="R83" s="247"/>
    </row>
    <row r="84" spans="1:18" x14ac:dyDescent="0.2">
      <c r="A84" s="229"/>
      <c r="B84" s="298"/>
      <c r="C84" s="262"/>
      <c r="D84" s="86" t="s">
        <v>5</v>
      </c>
      <c r="E84" s="102">
        <v>10</v>
      </c>
      <c r="F84" s="251"/>
      <c r="G84" s="246"/>
      <c r="H84" s="266"/>
      <c r="I84" s="273"/>
      <c r="J84" s="426"/>
      <c r="K84" s="4">
        <v>10</v>
      </c>
      <c r="L84" s="269"/>
      <c r="M84" s="276"/>
      <c r="N84" s="247"/>
      <c r="O84" s="247"/>
      <c r="P84" s="247"/>
      <c r="Q84" s="247"/>
      <c r="R84" s="247"/>
    </row>
    <row r="85" spans="1:18" x14ac:dyDescent="0.2">
      <c r="A85" s="229"/>
      <c r="B85" s="298"/>
      <c r="C85" s="262"/>
      <c r="D85" s="86" t="s">
        <v>2</v>
      </c>
      <c r="E85" s="102">
        <v>7</v>
      </c>
      <c r="F85" s="251"/>
      <c r="G85" s="246"/>
      <c r="H85" s="266"/>
      <c r="I85" s="273"/>
      <c r="J85" s="426"/>
      <c r="K85" s="4">
        <v>5</v>
      </c>
      <c r="L85" s="269"/>
      <c r="M85" s="276"/>
      <c r="N85" s="247"/>
      <c r="O85" s="247"/>
      <c r="P85" s="247"/>
      <c r="Q85" s="247"/>
      <c r="R85" s="247"/>
    </row>
    <row r="86" spans="1:18" x14ac:dyDescent="0.2">
      <c r="A86" s="229"/>
      <c r="B86" s="298"/>
      <c r="C86" s="263"/>
      <c r="D86" s="86" t="s">
        <v>3</v>
      </c>
      <c r="E86" s="102">
        <v>12</v>
      </c>
      <c r="F86" s="251"/>
      <c r="G86" s="246"/>
      <c r="H86" s="266"/>
      <c r="I86" s="273"/>
      <c r="J86" s="427"/>
      <c r="K86" s="4">
        <v>8</v>
      </c>
      <c r="L86" s="270"/>
      <c r="M86" s="277"/>
      <c r="N86" s="247"/>
      <c r="O86" s="247"/>
      <c r="P86" s="247"/>
      <c r="Q86" s="247"/>
      <c r="R86" s="247"/>
    </row>
    <row r="87" spans="1:18" ht="12.95" customHeight="1" x14ac:dyDescent="0.2">
      <c r="A87" s="229"/>
      <c r="B87" s="298"/>
      <c r="C87" s="265" t="s">
        <v>419</v>
      </c>
      <c r="D87" s="86" t="s">
        <v>0</v>
      </c>
      <c r="E87" s="102">
        <v>8</v>
      </c>
      <c r="F87" s="242"/>
      <c r="G87" s="246" t="s">
        <v>32</v>
      </c>
      <c r="H87" s="266" t="s">
        <v>36</v>
      </c>
      <c r="I87" s="267" t="s">
        <v>404</v>
      </c>
      <c r="J87" s="238"/>
      <c r="K87" s="4">
        <v>6</v>
      </c>
      <c r="L87" s="268"/>
      <c r="M87" s="271" t="s">
        <v>40</v>
      </c>
      <c r="N87" s="234"/>
      <c r="O87" s="234"/>
      <c r="P87" s="234"/>
      <c r="Q87" s="234"/>
      <c r="R87" s="234"/>
    </row>
    <row r="88" spans="1:18" x14ac:dyDescent="0.2">
      <c r="A88" s="229"/>
      <c r="B88" s="298"/>
      <c r="C88" s="265"/>
      <c r="D88" s="86" t="s">
        <v>1</v>
      </c>
      <c r="E88" s="102">
        <v>2</v>
      </c>
      <c r="F88" s="243"/>
      <c r="G88" s="246"/>
      <c r="H88" s="266"/>
      <c r="I88" s="267"/>
      <c r="J88" s="238"/>
      <c r="K88" s="4">
        <v>2</v>
      </c>
      <c r="L88" s="269"/>
      <c r="M88" s="271"/>
      <c r="N88" s="235"/>
      <c r="O88" s="235"/>
      <c r="P88" s="235"/>
      <c r="Q88" s="235"/>
      <c r="R88" s="235"/>
    </row>
    <row r="89" spans="1:18" x14ac:dyDescent="0.2">
      <c r="A89" s="229"/>
      <c r="B89" s="298"/>
      <c r="C89" s="265"/>
      <c r="D89" s="86" t="s">
        <v>5</v>
      </c>
      <c r="E89" s="102">
        <v>4</v>
      </c>
      <c r="F89" s="243"/>
      <c r="G89" s="246"/>
      <c r="H89" s="266"/>
      <c r="I89" s="267"/>
      <c r="J89" s="238"/>
      <c r="K89" s="4">
        <v>1</v>
      </c>
      <c r="L89" s="269"/>
      <c r="M89" s="271"/>
      <c r="N89" s="235"/>
      <c r="O89" s="235"/>
      <c r="P89" s="235"/>
      <c r="Q89" s="235"/>
      <c r="R89" s="235"/>
    </row>
    <row r="90" spans="1:18" x14ac:dyDescent="0.2">
      <c r="A90" s="229"/>
      <c r="B90" s="298"/>
      <c r="C90" s="265"/>
      <c r="D90" s="86" t="s">
        <v>2</v>
      </c>
      <c r="E90" s="102">
        <v>1</v>
      </c>
      <c r="F90" s="243"/>
      <c r="G90" s="246"/>
      <c r="H90" s="266"/>
      <c r="I90" s="267"/>
      <c r="J90" s="238"/>
      <c r="K90" s="4">
        <v>1</v>
      </c>
      <c r="L90" s="269"/>
      <c r="M90" s="271"/>
      <c r="N90" s="235"/>
      <c r="O90" s="235"/>
      <c r="P90" s="235"/>
      <c r="Q90" s="235"/>
      <c r="R90" s="235"/>
    </row>
    <row r="91" spans="1:18" x14ac:dyDescent="0.2">
      <c r="A91" s="229"/>
      <c r="B91" s="298"/>
      <c r="C91" s="265"/>
      <c r="D91" s="86" t="s">
        <v>3</v>
      </c>
      <c r="E91" s="102">
        <v>6</v>
      </c>
      <c r="F91" s="244"/>
      <c r="G91" s="246"/>
      <c r="H91" s="266"/>
      <c r="I91" s="267"/>
      <c r="J91" s="238"/>
      <c r="K91" s="4">
        <v>1</v>
      </c>
      <c r="L91" s="270"/>
      <c r="M91" s="271"/>
      <c r="N91" s="236"/>
      <c r="O91" s="236"/>
      <c r="P91" s="236"/>
      <c r="Q91" s="236"/>
      <c r="R91" s="236"/>
    </row>
    <row r="92" spans="1:18" ht="20.100000000000001" customHeight="1" x14ac:dyDescent="0.2">
      <c r="A92" s="229"/>
      <c r="B92" s="298"/>
      <c r="C92" s="265" t="s">
        <v>420</v>
      </c>
      <c r="D92" s="86" t="s">
        <v>0</v>
      </c>
      <c r="E92" s="102">
        <v>7</v>
      </c>
      <c r="F92" s="251"/>
      <c r="G92" s="246" t="s">
        <v>32</v>
      </c>
      <c r="H92" s="280" t="s">
        <v>41</v>
      </c>
      <c r="I92" s="273" t="s">
        <v>526</v>
      </c>
      <c r="J92" s="231"/>
      <c r="K92" s="4">
        <v>7</v>
      </c>
      <c r="L92" s="231"/>
      <c r="M92" s="267" t="s">
        <v>299</v>
      </c>
      <c r="N92" s="247"/>
      <c r="O92" s="247"/>
      <c r="P92" s="247"/>
      <c r="Q92" s="247"/>
      <c r="R92" s="247"/>
    </row>
    <row r="93" spans="1:18" ht="20.100000000000001" customHeight="1" x14ac:dyDescent="0.2">
      <c r="A93" s="229"/>
      <c r="B93" s="298"/>
      <c r="C93" s="265"/>
      <c r="D93" s="86" t="s">
        <v>1</v>
      </c>
      <c r="E93" s="102">
        <v>4</v>
      </c>
      <c r="F93" s="251"/>
      <c r="G93" s="246"/>
      <c r="H93" s="280"/>
      <c r="I93" s="273"/>
      <c r="J93" s="232"/>
      <c r="K93" s="4">
        <v>4</v>
      </c>
      <c r="L93" s="232"/>
      <c r="M93" s="267"/>
      <c r="N93" s="247"/>
      <c r="O93" s="247"/>
      <c r="P93" s="247"/>
      <c r="Q93" s="247"/>
      <c r="R93" s="247"/>
    </row>
    <row r="94" spans="1:18" ht="18" customHeight="1" x14ac:dyDescent="0.2">
      <c r="A94" s="229"/>
      <c r="B94" s="298"/>
      <c r="C94" s="265"/>
      <c r="D94" s="86" t="s">
        <v>5</v>
      </c>
      <c r="E94" s="102">
        <v>2</v>
      </c>
      <c r="F94" s="251"/>
      <c r="G94" s="246"/>
      <c r="H94" s="280"/>
      <c r="I94" s="273"/>
      <c r="J94" s="232"/>
      <c r="K94" s="4">
        <v>1</v>
      </c>
      <c r="L94" s="232"/>
      <c r="M94" s="267"/>
      <c r="N94" s="247"/>
      <c r="O94" s="247"/>
      <c r="P94" s="247"/>
      <c r="Q94" s="247"/>
      <c r="R94" s="247"/>
    </row>
    <row r="95" spans="1:18" ht="20.100000000000001" customHeight="1" x14ac:dyDescent="0.2">
      <c r="A95" s="229"/>
      <c r="B95" s="298"/>
      <c r="C95" s="265"/>
      <c r="D95" s="86" t="s">
        <v>2</v>
      </c>
      <c r="E95" s="102">
        <v>1</v>
      </c>
      <c r="F95" s="251"/>
      <c r="G95" s="246"/>
      <c r="H95" s="280"/>
      <c r="I95" s="273"/>
      <c r="J95" s="232"/>
      <c r="K95" s="4">
        <v>1</v>
      </c>
      <c r="L95" s="232"/>
      <c r="M95" s="267"/>
      <c r="N95" s="247"/>
      <c r="O95" s="247"/>
      <c r="P95" s="247"/>
      <c r="Q95" s="247"/>
      <c r="R95" s="247"/>
    </row>
    <row r="96" spans="1:18" ht="26.1" customHeight="1" x14ac:dyDescent="0.2">
      <c r="A96" s="229"/>
      <c r="B96" s="298"/>
      <c r="C96" s="265"/>
      <c r="D96" s="86" t="s">
        <v>3</v>
      </c>
      <c r="E96" s="102">
        <v>1</v>
      </c>
      <c r="F96" s="251"/>
      <c r="G96" s="246"/>
      <c r="H96" s="280"/>
      <c r="I96" s="273"/>
      <c r="J96" s="233"/>
      <c r="K96" s="4">
        <v>1</v>
      </c>
      <c r="L96" s="233"/>
      <c r="M96" s="267"/>
      <c r="N96" s="247"/>
      <c r="O96" s="247"/>
      <c r="P96" s="247"/>
      <c r="Q96" s="247"/>
      <c r="R96" s="247"/>
    </row>
    <row r="97" spans="1:18" ht="22.5" customHeight="1" x14ac:dyDescent="0.2">
      <c r="A97" s="229"/>
      <c r="B97" s="298"/>
      <c r="C97" s="265" t="s">
        <v>421</v>
      </c>
      <c r="D97" s="86" t="s">
        <v>0</v>
      </c>
      <c r="E97" s="102">
        <v>14</v>
      </c>
      <c r="F97" s="251"/>
      <c r="G97" s="246" t="s">
        <v>32</v>
      </c>
      <c r="H97" s="278" t="s">
        <v>38</v>
      </c>
      <c r="I97" s="273" t="s">
        <v>526</v>
      </c>
      <c r="J97" s="279"/>
      <c r="K97" s="4">
        <v>13</v>
      </c>
      <c r="L97" s="231"/>
      <c r="M97" s="267" t="s">
        <v>299</v>
      </c>
      <c r="N97" s="247"/>
      <c r="O97" s="247"/>
      <c r="P97" s="247"/>
      <c r="Q97" s="247"/>
      <c r="R97" s="247"/>
    </row>
    <row r="98" spans="1:18" ht="21" customHeight="1" x14ac:dyDescent="0.2">
      <c r="A98" s="229"/>
      <c r="B98" s="298"/>
      <c r="C98" s="265"/>
      <c r="D98" s="86" t="s">
        <v>1</v>
      </c>
      <c r="E98" s="102">
        <v>12</v>
      </c>
      <c r="F98" s="251"/>
      <c r="G98" s="246"/>
      <c r="H98" s="278"/>
      <c r="I98" s="273"/>
      <c r="J98" s="279"/>
      <c r="K98" s="4">
        <v>9</v>
      </c>
      <c r="L98" s="232"/>
      <c r="M98" s="267"/>
      <c r="N98" s="247"/>
      <c r="O98" s="247"/>
      <c r="P98" s="247"/>
      <c r="Q98" s="247"/>
      <c r="R98" s="247"/>
    </row>
    <row r="99" spans="1:18" ht="23.45" customHeight="1" x14ac:dyDescent="0.2">
      <c r="A99" s="229"/>
      <c r="B99" s="298"/>
      <c r="C99" s="265"/>
      <c r="D99" s="86" t="s">
        <v>5</v>
      </c>
      <c r="E99" s="102">
        <v>3</v>
      </c>
      <c r="F99" s="251"/>
      <c r="G99" s="246"/>
      <c r="H99" s="278"/>
      <c r="I99" s="273"/>
      <c r="J99" s="279"/>
      <c r="K99" s="4">
        <v>2</v>
      </c>
      <c r="L99" s="232"/>
      <c r="M99" s="267"/>
      <c r="N99" s="247"/>
      <c r="O99" s="247"/>
      <c r="P99" s="247"/>
      <c r="Q99" s="247"/>
      <c r="R99" s="247"/>
    </row>
    <row r="100" spans="1:18" ht="20.100000000000001" customHeight="1" x14ac:dyDescent="0.2">
      <c r="A100" s="229"/>
      <c r="B100" s="298"/>
      <c r="C100" s="265"/>
      <c r="D100" s="86" t="s">
        <v>2</v>
      </c>
      <c r="E100" s="102">
        <v>4</v>
      </c>
      <c r="F100" s="251"/>
      <c r="G100" s="246"/>
      <c r="H100" s="278"/>
      <c r="I100" s="273"/>
      <c r="J100" s="279"/>
      <c r="K100" s="4">
        <v>3</v>
      </c>
      <c r="L100" s="232"/>
      <c r="M100" s="267"/>
      <c r="N100" s="247"/>
      <c r="O100" s="247"/>
      <c r="P100" s="247"/>
      <c r="Q100" s="247"/>
      <c r="R100" s="247"/>
    </row>
    <row r="101" spans="1:18" ht="23.45" customHeight="1" x14ac:dyDescent="0.2">
      <c r="A101" s="229"/>
      <c r="B101" s="298"/>
      <c r="C101" s="265"/>
      <c r="D101" s="86" t="s">
        <v>3</v>
      </c>
      <c r="E101" s="102">
        <v>6</v>
      </c>
      <c r="F101" s="251"/>
      <c r="G101" s="246"/>
      <c r="H101" s="278"/>
      <c r="I101" s="273"/>
      <c r="J101" s="279"/>
      <c r="K101" s="4">
        <v>5</v>
      </c>
      <c r="L101" s="233"/>
      <c r="M101" s="267"/>
      <c r="N101" s="247"/>
      <c r="O101" s="247"/>
      <c r="P101" s="247"/>
      <c r="Q101" s="247"/>
      <c r="R101" s="247"/>
    </row>
    <row r="102" spans="1:18" ht="24.6" customHeight="1" x14ac:dyDescent="0.2">
      <c r="A102" s="229"/>
      <c r="B102" s="298"/>
      <c r="C102" s="265" t="s">
        <v>422</v>
      </c>
      <c r="D102" s="86" t="s">
        <v>0</v>
      </c>
      <c r="E102" s="102">
        <v>14</v>
      </c>
      <c r="F102" s="251"/>
      <c r="G102" s="246" t="s">
        <v>32</v>
      </c>
      <c r="H102" s="280" t="s">
        <v>38</v>
      </c>
      <c r="I102" s="267" t="s">
        <v>327</v>
      </c>
      <c r="J102" s="279"/>
      <c r="K102" s="96">
        <v>13</v>
      </c>
      <c r="L102" s="96">
        <v>13</v>
      </c>
      <c r="M102" s="252" t="s">
        <v>42</v>
      </c>
      <c r="N102" s="247"/>
      <c r="O102" s="247"/>
      <c r="P102" s="247"/>
      <c r="Q102" s="247"/>
      <c r="R102" s="247"/>
    </row>
    <row r="103" spans="1:18" ht="21.6" customHeight="1" x14ac:dyDescent="0.2">
      <c r="A103" s="229"/>
      <c r="B103" s="298"/>
      <c r="C103" s="265"/>
      <c r="D103" s="86" t="s">
        <v>1</v>
      </c>
      <c r="E103" s="102">
        <v>12</v>
      </c>
      <c r="F103" s="251"/>
      <c r="G103" s="246"/>
      <c r="H103" s="280"/>
      <c r="I103" s="267"/>
      <c r="J103" s="279"/>
      <c r="K103" s="96">
        <v>9</v>
      </c>
      <c r="L103" s="96">
        <v>9</v>
      </c>
      <c r="M103" s="252"/>
      <c r="N103" s="247"/>
      <c r="O103" s="247"/>
      <c r="P103" s="247"/>
      <c r="Q103" s="247"/>
      <c r="R103" s="247"/>
    </row>
    <row r="104" spans="1:18" ht="20.45" customHeight="1" x14ac:dyDescent="0.2">
      <c r="A104" s="229"/>
      <c r="B104" s="298"/>
      <c r="C104" s="265"/>
      <c r="D104" s="86" t="s">
        <v>5</v>
      </c>
      <c r="E104" s="102">
        <v>3</v>
      </c>
      <c r="F104" s="251"/>
      <c r="G104" s="246"/>
      <c r="H104" s="280"/>
      <c r="I104" s="267"/>
      <c r="J104" s="279"/>
      <c r="K104" s="96">
        <v>2</v>
      </c>
      <c r="L104" s="96">
        <v>2</v>
      </c>
      <c r="M104" s="252"/>
      <c r="N104" s="247"/>
      <c r="O104" s="247"/>
      <c r="P104" s="247"/>
      <c r="Q104" s="247"/>
      <c r="R104" s="247"/>
    </row>
    <row r="105" spans="1:18" ht="21.95" customHeight="1" x14ac:dyDescent="0.2">
      <c r="A105" s="229"/>
      <c r="B105" s="298"/>
      <c r="C105" s="265"/>
      <c r="D105" s="86" t="s">
        <v>2</v>
      </c>
      <c r="E105" s="102">
        <v>4</v>
      </c>
      <c r="F105" s="251"/>
      <c r="G105" s="246"/>
      <c r="H105" s="280"/>
      <c r="I105" s="267"/>
      <c r="J105" s="279"/>
      <c r="K105" s="96">
        <v>3</v>
      </c>
      <c r="L105" s="96">
        <v>3</v>
      </c>
      <c r="M105" s="252"/>
      <c r="N105" s="247"/>
      <c r="O105" s="247"/>
      <c r="P105" s="247"/>
      <c r="Q105" s="247"/>
      <c r="R105" s="247"/>
    </row>
    <row r="106" spans="1:18" ht="28.5" customHeight="1" x14ac:dyDescent="0.2">
      <c r="A106" s="229"/>
      <c r="B106" s="298"/>
      <c r="C106" s="265"/>
      <c r="D106" s="86" t="s">
        <v>3</v>
      </c>
      <c r="E106" s="102">
        <v>6</v>
      </c>
      <c r="F106" s="251"/>
      <c r="G106" s="246"/>
      <c r="H106" s="280"/>
      <c r="I106" s="267"/>
      <c r="J106" s="279"/>
      <c r="K106" s="96">
        <v>5</v>
      </c>
      <c r="L106" s="96">
        <v>5</v>
      </c>
      <c r="M106" s="252"/>
      <c r="N106" s="247"/>
      <c r="O106" s="247"/>
      <c r="P106" s="247"/>
      <c r="Q106" s="247"/>
      <c r="R106" s="247"/>
    </row>
    <row r="107" spans="1:18" x14ac:dyDescent="0.2">
      <c r="A107" s="229"/>
      <c r="B107" s="298"/>
      <c r="C107" s="261" t="s">
        <v>513</v>
      </c>
      <c r="D107" s="86" t="s">
        <v>0</v>
      </c>
      <c r="E107" s="102">
        <v>8</v>
      </c>
      <c r="F107" s="242"/>
      <c r="G107" s="246" t="s">
        <v>401</v>
      </c>
      <c r="H107" s="272" t="s">
        <v>36</v>
      </c>
      <c r="I107" s="273" t="s">
        <v>404</v>
      </c>
      <c r="J107" s="268"/>
      <c r="K107" s="95">
        <v>6</v>
      </c>
      <c r="L107" s="238"/>
      <c r="M107" s="222" t="s">
        <v>527</v>
      </c>
      <c r="N107" s="239"/>
      <c r="O107" s="239"/>
      <c r="P107" s="239"/>
      <c r="Q107" s="239"/>
      <c r="R107" s="239"/>
    </row>
    <row r="108" spans="1:18" x14ac:dyDescent="0.2">
      <c r="A108" s="229"/>
      <c r="B108" s="298"/>
      <c r="C108" s="262"/>
      <c r="D108" s="86" t="s">
        <v>1</v>
      </c>
      <c r="E108" s="102">
        <v>2</v>
      </c>
      <c r="F108" s="243"/>
      <c r="G108" s="246"/>
      <c r="H108" s="272"/>
      <c r="I108" s="273"/>
      <c r="J108" s="269"/>
      <c r="K108" s="95">
        <v>2</v>
      </c>
      <c r="L108" s="238"/>
      <c r="M108" s="223"/>
      <c r="N108" s="240"/>
      <c r="O108" s="240"/>
      <c r="P108" s="240"/>
      <c r="Q108" s="240"/>
      <c r="R108" s="240"/>
    </row>
    <row r="109" spans="1:18" x14ac:dyDescent="0.2">
      <c r="A109" s="229"/>
      <c r="B109" s="298"/>
      <c r="C109" s="262"/>
      <c r="D109" s="86" t="s">
        <v>5</v>
      </c>
      <c r="E109" s="102">
        <v>4</v>
      </c>
      <c r="F109" s="243"/>
      <c r="G109" s="246"/>
      <c r="H109" s="272"/>
      <c r="I109" s="273"/>
      <c r="J109" s="269"/>
      <c r="K109" s="95">
        <v>1</v>
      </c>
      <c r="L109" s="238"/>
      <c r="M109" s="223"/>
      <c r="N109" s="240"/>
      <c r="O109" s="240"/>
      <c r="P109" s="240"/>
      <c r="Q109" s="240"/>
      <c r="R109" s="240"/>
    </row>
    <row r="110" spans="1:18" x14ac:dyDescent="0.2">
      <c r="A110" s="229"/>
      <c r="B110" s="298"/>
      <c r="C110" s="262"/>
      <c r="D110" s="86" t="s">
        <v>2</v>
      </c>
      <c r="E110" s="102">
        <v>1</v>
      </c>
      <c r="F110" s="243"/>
      <c r="G110" s="246"/>
      <c r="H110" s="272"/>
      <c r="I110" s="273"/>
      <c r="J110" s="269"/>
      <c r="K110" s="95">
        <v>1</v>
      </c>
      <c r="L110" s="238"/>
      <c r="M110" s="223"/>
      <c r="N110" s="240"/>
      <c r="O110" s="240"/>
      <c r="P110" s="240"/>
      <c r="Q110" s="240"/>
      <c r="R110" s="240"/>
    </row>
    <row r="111" spans="1:18" x14ac:dyDescent="0.2">
      <c r="A111" s="229"/>
      <c r="B111" s="298"/>
      <c r="C111" s="263"/>
      <c r="D111" s="86" t="s">
        <v>3</v>
      </c>
      <c r="E111" s="102">
        <v>6</v>
      </c>
      <c r="F111" s="244"/>
      <c r="G111" s="246"/>
      <c r="H111" s="272"/>
      <c r="I111" s="273"/>
      <c r="J111" s="270"/>
      <c r="K111" s="95">
        <v>1</v>
      </c>
      <c r="L111" s="238"/>
      <c r="M111" s="224"/>
      <c r="N111" s="241"/>
      <c r="O111" s="241"/>
      <c r="P111" s="241"/>
      <c r="Q111" s="241"/>
      <c r="R111" s="241"/>
    </row>
    <row r="112" spans="1:18" ht="20.25" customHeight="1" x14ac:dyDescent="0.2">
      <c r="A112" s="229"/>
      <c r="B112" s="298"/>
      <c r="C112" s="265" t="s">
        <v>423</v>
      </c>
      <c r="D112" s="86" t="s">
        <v>0</v>
      </c>
      <c r="E112" s="102">
        <v>8</v>
      </c>
      <c r="F112" s="251"/>
      <c r="G112" s="246" t="s">
        <v>32</v>
      </c>
      <c r="H112" s="278" t="s">
        <v>36</v>
      </c>
      <c r="I112" s="267" t="s">
        <v>520</v>
      </c>
      <c r="J112" s="279"/>
      <c r="K112" s="4">
        <v>6</v>
      </c>
      <c r="L112" s="231"/>
      <c r="M112" s="267" t="s">
        <v>528</v>
      </c>
      <c r="N112" s="247"/>
      <c r="O112" s="247"/>
      <c r="P112" s="247"/>
      <c r="Q112" s="247"/>
      <c r="R112" s="247"/>
    </row>
    <row r="113" spans="1:18" ht="20.25" customHeight="1" x14ac:dyDescent="0.2">
      <c r="A113" s="229"/>
      <c r="B113" s="298"/>
      <c r="C113" s="265"/>
      <c r="D113" s="86" t="s">
        <v>1</v>
      </c>
      <c r="E113" s="102">
        <v>2</v>
      </c>
      <c r="F113" s="251"/>
      <c r="G113" s="246"/>
      <c r="H113" s="278"/>
      <c r="I113" s="267"/>
      <c r="J113" s="279"/>
      <c r="K113" s="4">
        <v>2</v>
      </c>
      <c r="L113" s="232"/>
      <c r="M113" s="267"/>
      <c r="N113" s="247"/>
      <c r="O113" s="247"/>
      <c r="P113" s="247"/>
      <c r="Q113" s="247"/>
      <c r="R113" s="247"/>
    </row>
    <row r="114" spans="1:18" ht="20.25" customHeight="1" x14ac:dyDescent="0.2">
      <c r="A114" s="229"/>
      <c r="B114" s="298"/>
      <c r="C114" s="265"/>
      <c r="D114" s="86" t="s">
        <v>5</v>
      </c>
      <c r="E114" s="102">
        <v>4</v>
      </c>
      <c r="F114" s="251"/>
      <c r="G114" s="246"/>
      <c r="H114" s="278"/>
      <c r="I114" s="267"/>
      <c r="J114" s="279"/>
      <c r="K114" s="4">
        <v>1</v>
      </c>
      <c r="L114" s="232"/>
      <c r="M114" s="267"/>
      <c r="N114" s="247"/>
      <c r="O114" s="247"/>
      <c r="P114" s="247"/>
      <c r="Q114" s="247"/>
      <c r="R114" s="247"/>
    </row>
    <row r="115" spans="1:18" ht="20.25" customHeight="1" x14ac:dyDescent="0.2">
      <c r="A115" s="229"/>
      <c r="B115" s="298"/>
      <c r="C115" s="265"/>
      <c r="D115" s="86" t="s">
        <v>2</v>
      </c>
      <c r="E115" s="102">
        <v>1</v>
      </c>
      <c r="F115" s="251"/>
      <c r="G115" s="246"/>
      <c r="H115" s="278"/>
      <c r="I115" s="267"/>
      <c r="J115" s="279"/>
      <c r="K115" s="4">
        <v>1</v>
      </c>
      <c r="L115" s="232"/>
      <c r="M115" s="267"/>
      <c r="N115" s="247"/>
      <c r="O115" s="247"/>
      <c r="P115" s="247"/>
      <c r="Q115" s="247"/>
      <c r="R115" s="247"/>
    </row>
    <row r="116" spans="1:18" ht="20.25" customHeight="1" x14ac:dyDescent="0.2">
      <c r="A116" s="229"/>
      <c r="B116" s="298"/>
      <c r="C116" s="265"/>
      <c r="D116" s="86" t="s">
        <v>3</v>
      </c>
      <c r="E116" s="102">
        <v>6</v>
      </c>
      <c r="F116" s="251"/>
      <c r="G116" s="246"/>
      <c r="H116" s="278"/>
      <c r="I116" s="267"/>
      <c r="J116" s="279"/>
      <c r="K116" s="4">
        <v>1</v>
      </c>
      <c r="L116" s="233"/>
      <c r="M116" s="267"/>
      <c r="N116" s="247"/>
      <c r="O116" s="247"/>
      <c r="P116" s="247"/>
      <c r="Q116" s="247"/>
      <c r="R116" s="247"/>
    </row>
    <row r="117" spans="1:18" x14ac:dyDescent="0.2">
      <c r="A117" s="229"/>
      <c r="B117" s="298"/>
      <c r="C117" s="265" t="s">
        <v>424</v>
      </c>
      <c r="D117" s="86" t="s">
        <v>0</v>
      </c>
      <c r="E117" s="102">
        <v>4</v>
      </c>
      <c r="F117" s="251"/>
      <c r="G117" s="246" t="s">
        <v>43</v>
      </c>
      <c r="H117" s="278" t="s">
        <v>426</v>
      </c>
      <c r="I117" s="267" t="s">
        <v>529</v>
      </c>
      <c r="J117" s="279"/>
      <c r="K117" s="4">
        <v>2</v>
      </c>
      <c r="L117" s="231"/>
      <c r="M117" s="267" t="s">
        <v>44</v>
      </c>
      <c r="N117" s="247"/>
      <c r="O117" s="247"/>
      <c r="P117" s="247"/>
      <c r="Q117" s="247"/>
      <c r="R117" s="247"/>
    </row>
    <row r="118" spans="1:18" x14ac:dyDescent="0.2">
      <c r="A118" s="229"/>
      <c r="B118" s="298"/>
      <c r="C118" s="265"/>
      <c r="D118" s="86" t="s">
        <v>1</v>
      </c>
      <c r="E118" s="102">
        <v>8</v>
      </c>
      <c r="F118" s="251"/>
      <c r="G118" s="246"/>
      <c r="H118" s="278"/>
      <c r="I118" s="267"/>
      <c r="J118" s="279"/>
      <c r="K118" s="4">
        <v>6</v>
      </c>
      <c r="L118" s="232"/>
      <c r="M118" s="267"/>
      <c r="N118" s="247"/>
      <c r="O118" s="247"/>
      <c r="P118" s="247"/>
      <c r="Q118" s="247"/>
      <c r="R118" s="247"/>
    </row>
    <row r="119" spans="1:18" x14ac:dyDescent="0.2">
      <c r="A119" s="229"/>
      <c r="B119" s="298"/>
      <c r="C119" s="265"/>
      <c r="D119" s="86" t="s">
        <v>5</v>
      </c>
      <c r="E119" s="102">
        <v>3</v>
      </c>
      <c r="F119" s="251"/>
      <c r="G119" s="246"/>
      <c r="H119" s="278"/>
      <c r="I119" s="267"/>
      <c r="J119" s="279"/>
      <c r="K119" s="4">
        <v>1</v>
      </c>
      <c r="L119" s="232"/>
      <c r="M119" s="267"/>
      <c r="N119" s="247"/>
      <c r="O119" s="247"/>
      <c r="P119" s="247"/>
      <c r="Q119" s="247"/>
      <c r="R119" s="247"/>
    </row>
    <row r="120" spans="1:18" x14ac:dyDescent="0.2">
      <c r="A120" s="229"/>
      <c r="B120" s="298"/>
      <c r="C120" s="265"/>
      <c r="D120" s="86" t="s">
        <v>2</v>
      </c>
      <c r="E120" s="102">
        <v>11</v>
      </c>
      <c r="F120" s="251"/>
      <c r="G120" s="246"/>
      <c r="H120" s="278"/>
      <c r="I120" s="267"/>
      <c r="J120" s="279"/>
      <c r="K120" s="4">
        <v>8</v>
      </c>
      <c r="L120" s="232"/>
      <c r="M120" s="267"/>
      <c r="N120" s="247"/>
      <c r="O120" s="247"/>
      <c r="P120" s="247"/>
      <c r="Q120" s="247"/>
      <c r="R120" s="247"/>
    </row>
    <row r="121" spans="1:18" x14ac:dyDescent="0.2">
      <c r="A121" s="229"/>
      <c r="B121" s="298"/>
      <c r="C121" s="265"/>
      <c r="D121" s="86" t="s">
        <v>3</v>
      </c>
      <c r="E121" s="102">
        <v>2</v>
      </c>
      <c r="F121" s="251"/>
      <c r="G121" s="246"/>
      <c r="H121" s="278"/>
      <c r="I121" s="267"/>
      <c r="J121" s="279"/>
      <c r="K121" s="4">
        <v>1</v>
      </c>
      <c r="L121" s="233"/>
      <c r="M121" s="267"/>
      <c r="N121" s="247"/>
      <c r="O121" s="247"/>
      <c r="P121" s="247"/>
      <c r="Q121" s="247"/>
      <c r="R121" s="247"/>
    </row>
    <row r="122" spans="1:18" ht="12.95" customHeight="1" x14ac:dyDescent="0.2">
      <c r="A122" s="229"/>
      <c r="B122" s="298"/>
      <c r="C122" s="264" t="s">
        <v>398</v>
      </c>
      <c r="D122" s="86" t="s">
        <v>0</v>
      </c>
      <c r="E122" s="102">
        <v>11</v>
      </c>
      <c r="F122" s="242"/>
      <c r="G122" s="246" t="s">
        <v>32</v>
      </c>
      <c r="H122" s="274" t="s">
        <v>352</v>
      </c>
      <c r="I122" s="246" t="s">
        <v>327</v>
      </c>
      <c r="J122" s="238"/>
      <c r="K122" s="4">
        <v>7</v>
      </c>
      <c r="L122" s="268"/>
      <c r="M122" s="275" t="s">
        <v>608</v>
      </c>
      <c r="N122" s="234"/>
      <c r="O122" s="234"/>
      <c r="P122" s="234"/>
      <c r="Q122" s="234"/>
      <c r="R122" s="234"/>
    </row>
    <row r="123" spans="1:18" ht="12.95" customHeight="1" x14ac:dyDescent="0.2">
      <c r="A123" s="229"/>
      <c r="B123" s="298"/>
      <c r="C123" s="265"/>
      <c r="D123" s="86" t="s">
        <v>1</v>
      </c>
      <c r="E123" s="102">
        <v>3</v>
      </c>
      <c r="F123" s="243"/>
      <c r="G123" s="246"/>
      <c r="H123" s="274"/>
      <c r="I123" s="246"/>
      <c r="J123" s="238"/>
      <c r="K123" s="4">
        <v>3</v>
      </c>
      <c r="L123" s="269"/>
      <c r="M123" s="276"/>
      <c r="N123" s="235"/>
      <c r="O123" s="235"/>
      <c r="P123" s="235"/>
      <c r="Q123" s="235"/>
      <c r="R123" s="235"/>
    </row>
    <row r="124" spans="1:18" ht="12.95" customHeight="1" x14ac:dyDescent="0.2">
      <c r="A124" s="229"/>
      <c r="B124" s="298"/>
      <c r="C124" s="265"/>
      <c r="D124" s="86" t="s">
        <v>5</v>
      </c>
      <c r="E124" s="102">
        <v>3</v>
      </c>
      <c r="F124" s="243"/>
      <c r="G124" s="246"/>
      <c r="H124" s="274"/>
      <c r="I124" s="246"/>
      <c r="J124" s="238"/>
      <c r="K124" s="4">
        <v>3</v>
      </c>
      <c r="L124" s="269"/>
      <c r="M124" s="276"/>
      <c r="N124" s="235"/>
      <c r="O124" s="235"/>
      <c r="P124" s="235"/>
      <c r="Q124" s="235"/>
      <c r="R124" s="235"/>
    </row>
    <row r="125" spans="1:18" ht="12.95" customHeight="1" x14ac:dyDescent="0.2">
      <c r="A125" s="229"/>
      <c r="B125" s="298"/>
      <c r="C125" s="265"/>
      <c r="D125" s="86" t="s">
        <v>2</v>
      </c>
      <c r="E125" s="102">
        <v>2</v>
      </c>
      <c r="F125" s="243"/>
      <c r="G125" s="246"/>
      <c r="H125" s="274"/>
      <c r="I125" s="246"/>
      <c r="J125" s="238"/>
      <c r="K125" s="4">
        <v>3</v>
      </c>
      <c r="L125" s="269"/>
      <c r="M125" s="276"/>
      <c r="N125" s="235"/>
      <c r="O125" s="235"/>
      <c r="P125" s="235"/>
      <c r="Q125" s="235"/>
      <c r="R125" s="235"/>
    </row>
    <row r="126" spans="1:18" ht="12.95" customHeight="1" x14ac:dyDescent="0.2">
      <c r="A126" s="229"/>
      <c r="B126" s="298"/>
      <c r="C126" s="265"/>
      <c r="D126" s="86" t="s">
        <v>3</v>
      </c>
      <c r="E126" s="102">
        <v>5</v>
      </c>
      <c r="F126" s="244"/>
      <c r="G126" s="246"/>
      <c r="H126" s="274"/>
      <c r="I126" s="246"/>
      <c r="J126" s="238"/>
      <c r="K126" s="4">
        <v>2</v>
      </c>
      <c r="L126" s="270"/>
      <c r="M126" s="277"/>
      <c r="N126" s="236"/>
      <c r="O126" s="236"/>
      <c r="P126" s="236"/>
      <c r="Q126" s="236"/>
      <c r="R126" s="236"/>
    </row>
    <row r="127" spans="1:18" ht="18.75" customHeight="1" x14ac:dyDescent="0.2">
      <c r="A127" s="229"/>
      <c r="B127" s="298"/>
      <c r="C127" s="264" t="s">
        <v>425</v>
      </c>
      <c r="D127" s="86" t="s">
        <v>0</v>
      </c>
      <c r="E127" s="102">
        <v>15</v>
      </c>
      <c r="F127" s="242"/>
      <c r="G127" s="246" t="s">
        <v>32</v>
      </c>
      <c r="H127" s="274" t="s">
        <v>402</v>
      </c>
      <c r="I127" s="246" t="s">
        <v>515</v>
      </c>
      <c r="J127" s="238"/>
      <c r="K127" s="4">
        <v>11</v>
      </c>
      <c r="L127" s="268"/>
      <c r="M127" s="275" t="s">
        <v>530</v>
      </c>
      <c r="N127" s="234"/>
      <c r="O127" s="234"/>
      <c r="P127" s="234"/>
      <c r="Q127" s="234"/>
      <c r="R127" s="234"/>
    </row>
    <row r="128" spans="1:18" ht="18.75" customHeight="1" x14ac:dyDescent="0.2">
      <c r="A128" s="229"/>
      <c r="B128" s="298"/>
      <c r="C128" s="265"/>
      <c r="D128" s="86" t="s">
        <v>1</v>
      </c>
      <c r="E128" s="102">
        <v>4</v>
      </c>
      <c r="F128" s="243"/>
      <c r="G128" s="246"/>
      <c r="H128" s="274"/>
      <c r="I128" s="281"/>
      <c r="J128" s="238"/>
      <c r="K128" s="4">
        <v>4</v>
      </c>
      <c r="L128" s="269"/>
      <c r="M128" s="276"/>
      <c r="N128" s="235"/>
      <c r="O128" s="235"/>
      <c r="P128" s="235"/>
      <c r="Q128" s="235"/>
      <c r="R128" s="235"/>
    </row>
    <row r="129" spans="1:18" ht="18.75" customHeight="1" x14ac:dyDescent="0.2">
      <c r="A129" s="229"/>
      <c r="B129" s="298"/>
      <c r="C129" s="265"/>
      <c r="D129" s="86" t="s">
        <v>5</v>
      </c>
      <c r="E129" s="102">
        <v>5</v>
      </c>
      <c r="F129" s="243"/>
      <c r="G129" s="246"/>
      <c r="H129" s="274"/>
      <c r="I129" s="281"/>
      <c r="J129" s="238"/>
      <c r="K129" s="4">
        <v>1</v>
      </c>
      <c r="L129" s="269"/>
      <c r="M129" s="276"/>
      <c r="N129" s="235"/>
      <c r="O129" s="235"/>
      <c r="P129" s="235"/>
      <c r="Q129" s="235"/>
      <c r="R129" s="235"/>
    </row>
    <row r="130" spans="1:18" ht="18.75" customHeight="1" x14ac:dyDescent="0.2">
      <c r="A130" s="229"/>
      <c r="B130" s="298"/>
      <c r="C130" s="265"/>
      <c r="D130" s="86" t="s">
        <v>2</v>
      </c>
      <c r="E130" s="102">
        <v>1</v>
      </c>
      <c r="F130" s="243"/>
      <c r="G130" s="246"/>
      <c r="H130" s="274"/>
      <c r="I130" s="281"/>
      <c r="J130" s="238"/>
      <c r="K130" s="4">
        <v>1</v>
      </c>
      <c r="L130" s="269"/>
      <c r="M130" s="276"/>
      <c r="N130" s="235"/>
      <c r="O130" s="235"/>
      <c r="P130" s="235"/>
      <c r="Q130" s="235"/>
      <c r="R130" s="235"/>
    </row>
    <row r="131" spans="1:18" ht="18.75" customHeight="1" x14ac:dyDescent="0.2">
      <c r="A131" s="230"/>
      <c r="B131" s="313"/>
      <c r="C131" s="265"/>
      <c r="D131" s="86" t="s">
        <v>3</v>
      </c>
      <c r="E131" s="102">
        <v>11</v>
      </c>
      <c r="F131" s="244"/>
      <c r="G131" s="246"/>
      <c r="H131" s="274"/>
      <c r="I131" s="281"/>
      <c r="J131" s="238"/>
      <c r="K131" s="4">
        <v>5</v>
      </c>
      <c r="L131" s="270"/>
      <c r="M131" s="277"/>
      <c r="N131" s="236"/>
      <c r="O131" s="236"/>
      <c r="P131" s="236"/>
      <c r="Q131" s="236"/>
      <c r="R131" s="236"/>
    </row>
    <row r="132" spans="1:18" ht="15" customHeight="1" x14ac:dyDescent="0.2">
      <c r="A132" s="228" t="s">
        <v>45</v>
      </c>
      <c r="B132" s="297" t="s">
        <v>46</v>
      </c>
      <c r="C132" s="297" t="s">
        <v>296</v>
      </c>
      <c r="D132" s="103" t="s">
        <v>291</v>
      </c>
      <c r="E132" s="58"/>
      <c r="F132" s="58"/>
      <c r="G132" s="58"/>
      <c r="H132" s="58"/>
      <c r="I132" s="58"/>
      <c r="J132" s="10">
        <f>SUM(J133:J142)</f>
        <v>23</v>
      </c>
      <c r="K132" s="15">
        <f>SUM(K133:K142)</f>
        <v>29</v>
      </c>
      <c r="L132" s="10">
        <f>SUM(L133:L142)</f>
        <v>15</v>
      </c>
      <c r="M132" s="10"/>
      <c r="N132" s="10"/>
      <c r="O132" s="10"/>
      <c r="P132" s="10"/>
      <c r="Q132" s="10"/>
      <c r="R132" s="10"/>
    </row>
    <row r="133" spans="1:18" x14ac:dyDescent="0.2">
      <c r="A133" s="229"/>
      <c r="B133" s="298"/>
      <c r="C133" s="298"/>
      <c r="D133" s="156" t="s">
        <v>0</v>
      </c>
      <c r="E133" s="76">
        <v>8</v>
      </c>
      <c r="F133" s="253"/>
      <c r="G133" s="252" t="s">
        <v>25</v>
      </c>
      <c r="H133" s="278" t="s">
        <v>244</v>
      </c>
      <c r="I133" s="252" t="s">
        <v>327</v>
      </c>
      <c r="J133" s="76">
        <v>8</v>
      </c>
      <c r="K133" s="81">
        <f>K143+K148+K153</f>
        <v>12</v>
      </c>
      <c r="L133" s="115">
        <f>L148</f>
        <v>8</v>
      </c>
      <c r="M133" s="267" t="s">
        <v>27</v>
      </c>
      <c r="N133" s="247"/>
      <c r="O133" s="247"/>
      <c r="P133" s="247"/>
      <c r="Q133" s="247"/>
      <c r="R133" s="247"/>
    </row>
    <row r="134" spans="1:18" x14ac:dyDescent="0.2">
      <c r="A134" s="229"/>
      <c r="B134" s="298"/>
      <c r="C134" s="298"/>
      <c r="D134" s="156" t="s">
        <v>1</v>
      </c>
      <c r="E134" s="76">
        <v>6</v>
      </c>
      <c r="F134" s="253"/>
      <c r="G134" s="252"/>
      <c r="H134" s="278"/>
      <c r="I134" s="252"/>
      <c r="J134" s="76">
        <v>6</v>
      </c>
      <c r="K134" s="179">
        <f t="shared" ref="K134:K137" si="2">K144+K149+K154</f>
        <v>12</v>
      </c>
      <c r="L134" s="169">
        <f t="shared" ref="L134:L137" si="3">L149</f>
        <v>6</v>
      </c>
      <c r="M134" s="267"/>
      <c r="N134" s="247"/>
      <c r="O134" s="247"/>
      <c r="P134" s="247"/>
      <c r="Q134" s="247"/>
      <c r="R134" s="247"/>
    </row>
    <row r="135" spans="1:18" x14ac:dyDescent="0.2">
      <c r="A135" s="229"/>
      <c r="B135" s="298"/>
      <c r="C135" s="298"/>
      <c r="D135" s="156" t="s">
        <v>5</v>
      </c>
      <c r="E135" s="76"/>
      <c r="F135" s="253"/>
      <c r="G135" s="252"/>
      <c r="H135" s="278"/>
      <c r="I135" s="252"/>
      <c r="J135" s="76"/>
      <c r="K135" s="179">
        <f t="shared" si="2"/>
        <v>1</v>
      </c>
      <c r="L135" s="169"/>
      <c r="M135" s="267"/>
      <c r="N135" s="247"/>
      <c r="O135" s="247"/>
      <c r="P135" s="247"/>
      <c r="Q135" s="247"/>
      <c r="R135" s="247"/>
    </row>
    <row r="136" spans="1:18" x14ac:dyDescent="0.2">
      <c r="A136" s="229"/>
      <c r="B136" s="298"/>
      <c r="C136" s="298"/>
      <c r="D136" s="156" t="s">
        <v>2</v>
      </c>
      <c r="E136" s="76"/>
      <c r="F136" s="253"/>
      <c r="G136" s="252"/>
      <c r="H136" s="278"/>
      <c r="I136" s="252"/>
      <c r="J136" s="76"/>
      <c r="K136" s="179">
        <f t="shared" si="2"/>
        <v>1</v>
      </c>
      <c r="L136" s="169"/>
      <c r="M136" s="267"/>
      <c r="N136" s="247"/>
      <c r="O136" s="247"/>
      <c r="P136" s="247"/>
      <c r="Q136" s="247"/>
      <c r="R136" s="247"/>
    </row>
    <row r="137" spans="1:18" x14ac:dyDescent="0.2">
      <c r="A137" s="229"/>
      <c r="B137" s="298"/>
      <c r="C137" s="313"/>
      <c r="D137" s="156" t="s">
        <v>3</v>
      </c>
      <c r="E137" s="76">
        <v>1</v>
      </c>
      <c r="F137" s="253"/>
      <c r="G137" s="252"/>
      <c r="H137" s="278"/>
      <c r="I137" s="252"/>
      <c r="J137" s="76">
        <v>1</v>
      </c>
      <c r="K137" s="179">
        <f t="shared" si="2"/>
        <v>3</v>
      </c>
      <c r="L137" s="169">
        <f t="shared" si="3"/>
        <v>1</v>
      </c>
      <c r="M137" s="267"/>
      <c r="N137" s="247"/>
      <c r="O137" s="247"/>
      <c r="P137" s="247"/>
      <c r="Q137" s="247"/>
      <c r="R137" s="247"/>
    </row>
    <row r="138" spans="1:18" ht="16.5" customHeight="1" x14ac:dyDescent="0.2">
      <c r="A138" s="229"/>
      <c r="B138" s="298"/>
      <c r="C138" s="429" t="s">
        <v>53</v>
      </c>
      <c r="D138" s="156" t="s">
        <v>0</v>
      </c>
      <c r="E138" s="81">
        <v>6</v>
      </c>
      <c r="F138" s="253"/>
      <c r="G138" s="252" t="s">
        <v>25</v>
      </c>
      <c r="H138" s="278" t="s">
        <v>244</v>
      </c>
      <c r="I138" s="252" t="s">
        <v>557</v>
      </c>
      <c r="J138" s="81">
        <v>6</v>
      </c>
      <c r="K138" s="431"/>
      <c r="L138" s="431"/>
      <c r="M138" s="267"/>
      <c r="N138" s="247"/>
      <c r="O138" s="247"/>
      <c r="P138" s="247"/>
      <c r="Q138" s="247"/>
      <c r="R138" s="247"/>
    </row>
    <row r="139" spans="1:18" ht="16.5" customHeight="1" x14ac:dyDescent="0.2">
      <c r="A139" s="229"/>
      <c r="B139" s="298"/>
      <c r="C139" s="429"/>
      <c r="D139" s="156" t="s">
        <v>1</v>
      </c>
      <c r="E139" s="81">
        <v>1</v>
      </c>
      <c r="F139" s="253"/>
      <c r="G139" s="252"/>
      <c r="H139" s="278"/>
      <c r="I139" s="252"/>
      <c r="J139" s="81">
        <v>1</v>
      </c>
      <c r="K139" s="431"/>
      <c r="L139" s="431"/>
      <c r="M139" s="267"/>
      <c r="N139" s="247"/>
      <c r="O139" s="247"/>
      <c r="P139" s="247"/>
      <c r="Q139" s="247"/>
      <c r="R139" s="247"/>
    </row>
    <row r="140" spans="1:18" ht="16.5" customHeight="1" x14ac:dyDescent="0.2">
      <c r="A140" s="229"/>
      <c r="B140" s="298"/>
      <c r="C140" s="429"/>
      <c r="D140" s="156" t="s">
        <v>5</v>
      </c>
      <c r="E140" s="81"/>
      <c r="F140" s="253"/>
      <c r="G140" s="252"/>
      <c r="H140" s="278"/>
      <c r="I140" s="252"/>
      <c r="J140" s="81"/>
      <c r="K140" s="431"/>
      <c r="L140" s="431"/>
      <c r="M140" s="267"/>
      <c r="N140" s="247"/>
      <c r="O140" s="247"/>
      <c r="P140" s="247"/>
      <c r="Q140" s="247"/>
      <c r="R140" s="247"/>
    </row>
    <row r="141" spans="1:18" ht="16.5" customHeight="1" x14ac:dyDescent="0.2">
      <c r="A141" s="229"/>
      <c r="B141" s="298"/>
      <c r="C141" s="429"/>
      <c r="D141" s="156" t="s">
        <v>2</v>
      </c>
      <c r="E141" s="81"/>
      <c r="F141" s="253"/>
      <c r="G141" s="252"/>
      <c r="H141" s="278"/>
      <c r="I141" s="252"/>
      <c r="J141" s="81"/>
      <c r="K141" s="431"/>
      <c r="L141" s="431"/>
      <c r="M141" s="267"/>
      <c r="N141" s="247"/>
      <c r="O141" s="247"/>
      <c r="P141" s="247"/>
      <c r="Q141" s="247"/>
      <c r="R141" s="247"/>
    </row>
    <row r="142" spans="1:18" ht="16.5" customHeight="1" x14ac:dyDescent="0.2">
      <c r="A142" s="229"/>
      <c r="B142" s="298"/>
      <c r="C142" s="429"/>
      <c r="D142" s="156" t="s">
        <v>3</v>
      </c>
      <c r="E142" s="81">
        <v>1</v>
      </c>
      <c r="F142" s="253"/>
      <c r="G142" s="252"/>
      <c r="H142" s="278"/>
      <c r="I142" s="252"/>
      <c r="J142" s="81">
        <v>1</v>
      </c>
      <c r="K142" s="431"/>
      <c r="L142" s="431"/>
      <c r="M142" s="267"/>
      <c r="N142" s="247"/>
      <c r="O142" s="247"/>
      <c r="P142" s="247"/>
      <c r="Q142" s="247"/>
      <c r="R142" s="247"/>
    </row>
    <row r="143" spans="1:18" x14ac:dyDescent="0.2">
      <c r="A143" s="229"/>
      <c r="B143" s="298"/>
      <c r="C143" s="428" t="s">
        <v>407</v>
      </c>
      <c r="D143" s="155" t="s">
        <v>0</v>
      </c>
      <c r="E143" s="4">
        <v>8</v>
      </c>
      <c r="F143" s="253"/>
      <c r="G143" s="252" t="s">
        <v>25</v>
      </c>
      <c r="H143" s="278" t="s">
        <v>509</v>
      </c>
      <c r="I143" s="252" t="s">
        <v>327</v>
      </c>
      <c r="J143" s="237"/>
      <c r="K143" s="79">
        <v>2</v>
      </c>
      <c r="L143" s="257"/>
      <c r="M143" s="252" t="s">
        <v>47</v>
      </c>
      <c r="N143" s="247"/>
      <c r="O143" s="247"/>
      <c r="P143" s="247"/>
      <c r="Q143" s="247"/>
      <c r="R143" s="247"/>
    </row>
    <row r="144" spans="1:18" x14ac:dyDescent="0.2">
      <c r="A144" s="229"/>
      <c r="B144" s="298"/>
      <c r="C144" s="428"/>
      <c r="D144" s="155" t="s">
        <v>1</v>
      </c>
      <c r="E144" s="4">
        <v>6</v>
      </c>
      <c r="F144" s="253"/>
      <c r="G144" s="252"/>
      <c r="H144" s="278"/>
      <c r="I144" s="252"/>
      <c r="J144" s="237"/>
      <c r="K144" s="79">
        <v>3</v>
      </c>
      <c r="L144" s="258"/>
      <c r="M144" s="252"/>
      <c r="N144" s="247"/>
      <c r="O144" s="247"/>
      <c r="P144" s="247"/>
      <c r="Q144" s="247"/>
      <c r="R144" s="247"/>
    </row>
    <row r="145" spans="1:19" x14ac:dyDescent="0.2">
      <c r="A145" s="229"/>
      <c r="B145" s="298"/>
      <c r="C145" s="428"/>
      <c r="D145" s="155" t="s">
        <v>5</v>
      </c>
      <c r="E145" s="4"/>
      <c r="F145" s="253"/>
      <c r="G145" s="252"/>
      <c r="H145" s="278"/>
      <c r="I145" s="252"/>
      <c r="J145" s="237"/>
      <c r="K145" s="79">
        <v>1</v>
      </c>
      <c r="L145" s="258"/>
      <c r="M145" s="252"/>
      <c r="N145" s="247"/>
      <c r="O145" s="247"/>
      <c r="P145" s="247"/>
      <c r="Q145" s="247"/>
      <c r="R145" s="247"/>
    </row>
    <row r="146" spans="1:19" x14ac:dyDescent="0.2">
      <c r="A146" s="229"/>
      <c r="B146" s="298"/>
      <c r="C146" s="428"/>
      <c r="D146" s="155" t="s">
        <v>2</v>
      </c>
      <c r="E146" s="4"/>
      <c r="F146" s="253"/>
      <c r="G146" s="252"/>
      <c r="H146" s="278"/>
      <c r="I146" s="252"/>
      <c r="J146" s="237"/>
      <c r="K146" s="79">
        <v>1</v>
      </c>
      <c r="L146" s="258"/>
      <c r="M146" s="252"/>
      <c r="N146" s="247"/>
      <c r="O146" s="247"/>
      <c r="P146" s="247"/>
      <c r="Q146" s="247"/>
      <c r="R146" s="247"/>
    </row>
    <row r="147" spans="1:19" x14ac:dyDescent="0.2">
      <c r="A147" s="229"/>
      <c r="B147" s="298"/>
      <c r="C147" s="428"/>
      <c r="D147" s="155" t="s">
        <v>3</v>
      </c>
      <c r="E147" s="4">
        <v>1</v>
      </c>
      <c r="F147" s="253"/>
      <c r="G147" s="252"/>
      <c r="H147" s="278"/>
      <c r="I147" s="252"/>
      <c r="J147" s="237"/>
      <c r="K147" s="79">
        <v>1</v>
      </c>
      <c r="L147" s="259"/>
      <c r="M147" s="252"/>
      <c r="N147" s="247"/>
      <c r="O147" s="247"/>
      <c r="P147" s="247"/>
      <c r="Q147" s="247"/>
      <c r="R147" s="247"/>
    </row>
    <row r="148" spans="1:19" ht="12.95" customHeight="1" x14ac:dyDescent="0.2">
      <c r="A148" s="229"/>
      <c r="B148" s="298"/>
      <c r="C148" s="416" t="s">
        <v>245</v>
      </c>
      <c r="D148" s="155" t="s">
        <v>0</v>
      </c>
      <c r="E148" s="4">
        <v>8</v>
      </c>
      <c r="F148" s="253"/>
      <c r="G148" s="252" t="s">
        <v>25</v>
      </c>
      <c r="H148" s="278" t="s">
        <v>244</v>
      </c>
      <c r="I148" s="252" t="s">
        <v>327</v>
      </c>
      <c r="J148" s="237"/>
      <c r="K148" s="79">
        <v>8</v>
      </c>
      <c r="L148" s="79">
        <v>8</v>
      </c>
      <c r="M148" s="273" t="s">
        <v>542</v>
      </c>
      <c r="N148" s="247"/>
      <c r="O148" s="247"/>
      <c r="P148" s="247"/>
      <c r="Q148" s="247"/>
      <c r="R148" s="247"/>
    </row>
    <row r="149" spans="1:19" x14ac:dyDescent="0.2">
      <c r="A149" s="229"/>
      <c r="B149" s="298"/>
      <c r="C149" s="417"/>
      <c r="D149" s="155" t="s">
        <v>1</v>
      </c>
      <c r="E149" s="4">
        <v>6</v>
      </c>
      <c r="F149" s="253"/>
      <c r="G149" s="252"/>
      <c r="H149" s="278"/>
      <c r="I149" s="252"/>
      <c r="J149" s="237"/>
      <c r="K149" s="79">
        <v>6</v>
      </c>
      <c r="L149" s="79">
        <v>6</v>
      </c>
      <c r="M149" s="273"/>
      <c r="N149" s="247"/>
      <c r="O149" s="247"/>
      <c r="P149" s="247"/>
      <c r="Q149" s="247"/>
      <c r="R149" s="247"/>
    </row>
    <row r="150" spans="1:19" x14ac:dyDescent="0.2">
      <c r="A150" s="229"/>
      <c r="B150" s="298"/>
      <c r="C150" s="417"/>
      <c r="D150" s="155" t="s">
        <v>5</v>
      </c>
      <c r="E150" s="4"/>
      <c r="F150" s="253"/>
      <c r="G150" s="252"/>
      <c r="H150" s="278"/>
      <c r="I150" s="252"/>
      <c r="J150" s="237"/>
      <c r="K150" s="79"/>
      <c r="L150" s="79"/>
      <c r="M150" s="273"/>
      <c r="N150" s="247"/>
      <c r="O150" s="247"/>
      <c r="P150" s="247"/>
      <c r="Q150" s="247"/>
      <c r="R150" s="247"/>
    </row>
    <row r="151" spans="1:19" x14ac:dyDescent="0.2">
      <c r="A151" s="229"/>
      <c r="B151" s="298"/>
      <c r="C151" s="417"/>
      <c r="D151" s="155" t="s">
        <v>2</v>
      </c>
      <c r="E151" s="4"/>
      <c r="F151" s="253"/>
      <c r="G151" s="252"/>
      <c r="H151" s="278"/>
      <c r="I151" s="252"/>
      <c r="J151" s="237"/>
      <c r="K151" s="79"/>
      <c r="L151" s="79"/>
      <c r="M151" s="273"/>
      <c r="N151" s="247"/>
      <c r="O151" s="247"/>
      <c r="P151" s="247"/>
      <c r="Q151" s="247"/>
      <c r="R151" s="247"/>
    </row>
    <row r="152" spans="1:19" x14ac:dyDescent="0.2">
      <c r="A152" s="229"/>
      <c r="B152" s="298"/>
      <c r="C152" s="417"/>
      <c r="D152" s="155" t="s">
        <v>3</v>
      </c>
      <c r="E152" s="4">
        <v>1</v>
      </c>
      <c r="F152" s="253"/>
      <c r="G152" s="252"/>
      <c r="H152" s="278"/>
      <c r="I152" s="252"/>
      <c r="J152" s="237"/>
      <c r="K152" s="79">
        <v>1</v>
      </c>
      <c r="L152" s="79">
        <v>1</v>
      </c>
      <c r="M152" s="273"/>
      <c r="N152" s="247"/>
      <c r="O152" s="247"/>
      <c r="P152" s="247"/>
      <c r="Q152" s="247"/>
      <c r="R152" s="247"/>
    </row>
    <row r="153" spans="1:19" x14ac:dyDescent="0.2">
      <c r="A153" s="229"/>
      <c r="B153" s="298"/>
      <c r="C153" s="430" t="s">
        <v>48</v>
      </c>
      <c r="D153" s="155" t="s">
        <v>0</v>
      </c>
      <c r="E153" s="4">
        <v>8</v>
      </c>
      <c r="F153" s="253"/>
      <c r="G153" s="252" t="s">
        <v>25</v>
      </c>
      <c r="H153" s="278" t="s">
        <v>244</v>
      </c>
      <c r="I153" s="252" t="s">
        <v>328</v>
      </c>
      <c r="J153" s="237"/>
      <c r="K153" s="79">
        <v>2</v>
      </c>
      <c r="L153" s="257"/>
      <c r="M153" s="267" t="s">
        <v>49</v>
      </c>
      <c r="N153" s="247"/>
      <c r="O153" s="247"/>
      <c r="P153" s="247"/>
      <c r="Q153" s="247"/>
      <c r="R153" s="247"/>
    </row>
    <row r="154" spans="1:19" x14ac:dyDescent="0.2">
      <c r="A154" s="229"/>
      <c r="B154" s="298"/>
      <c r="C154" s="430"/>
      <c r="D154" s="155" t="s">
        <v>1</v>
      </c>
      <c r="E154" s="4">
        <v>6</v>
      </c>
      <c r="F154" s="253"/>
      <c r="G154" s="252"/>
      <c r="H154" s="278"/>
      <c r="I154" s="252"/>
      <c r="J154" s="237"/>
      <c r="K154" s="79">
        <v>3</v>
      </c>
      <c r="L154" s="258"/>
      <c r="M154" s="267"/>
      <c r="N154" s="247"/>
      <c r="O154" s="247"/>
      <c r="P154" s="247"/>
      <c r="Q154" s="247"/>
      <c r="R154" s="247"/>
    </row>
    <row r="155" spans="1:19" x14ac:dyDescent="0.2">
      <c r="A155" s="229"/>
      <c r="B155" s="298"/>
      <c r="C155" s="430"/>
      <c r="D155" s="155" t="s">
        <v>5</v>
      </c>
      <c r="E155" s="4"/>
      <c r="F155" s="253"/>
      <c r="G155" s="252"/>
      <c r="H155" s="278"/>
      <c r="I155" s="252"/>
      <c r="J155" s="237"/>
      <c r="K155" s="79"/>
      <c r="L155" s="258"/>
      <c r="M155" s="267"/>
      <c r="N155" s="247"/>
      <c r="O155" s="247"/>
      <c r="P155" s="247"/>
      <c r="Q155" s="247"/>
      <c r="R155" s="247"/>
    </row>
    <row r="156" spans="1:19" x14ac:dyDescent="0.2">
      <c r="A156" s="229"/>
      <c r="B156" s="298"/>
      <c r="C156" s="430"/>
      <c r="D156" s="155" t="s">
        <v>2</v>
      </c>
      <c r="E156" s="4"/>
      <c r="F156" s="253"/>
      <c r="G156" s="252"/>
      <c r="H156" s="278"/>
      <c r="I156" s="252"/>
      <c r="J156" s="237"/>
      <c r="K156" s="79"/>
      <c r="L156" s="258"/>
      <c r="M156" s="267"/>
      <c r="N156" s="247"/>
      <c r="O156" s="247"/>
      <c r="P156" s="247"/>
      <c r="Q156" s="247"/>
      <c r="R156" s="247"/>
    </row>
    <row r="157" spans="1:19" ht="16.5" customHeight="1" x14ac:dyDescent="0.2">
      <c r="A157" s="230"/>
      <c r="B157" s="313"/>
      <c r="C157" s="430"/>
      <c r="D157" s="155" t="s">
        <v>3</v>
      </c>
      <c r="E157" s="4">
        <v>1</v>
      </c>
      <c r="F157" s="253"/>
      <c r="G157" s="252"/>
      <c r="H157" s="278"/>
      <c r="I157" s="252"/>
      <c r="J157" s="237"/>
      <c r="K157" s="79">
        <v>1</v>
      </c>
      <c r="L157" s="259"/>
      <c r="M157" s="267"/>
      <c r="N157" s="247"/>
      <c r="O157" s="247"/>
      <c r="P157" s="247"/>
      <c r="Q157" s="247"/>
      <c r="R157" s="247"/>
    </row>
    <row r="158" spans="1:19" ht="16.5" customHeight="1" x14ac:dyDescent="0.2">
      <c r="A158" s="228" t="s">
        <v>50</v>
      </c>
      <c r="B158" s="297" t="s">
        <v>51</v>
      </c>
      <c r="C158" s="314" t="s">
        <v>296</v>
      </c>
      <c r="D158" s="30" t="s">
        <v>291</v>
      </c>
      <c r="E158" s="10"/>
      <c r="F158" s="10"/>
      <c r="G158" s="10"/>
      <c r="H158" s="10"/>
      <c r="I158" s="10"/>
      <c r="J158" s="10">
        <f>SUM(J159:J168)</f>
        <v>142</v>
      </c>
      <c r="K158" s="7">
        <f>SUM(K159:K168)</f>
        <v>177</v>
      </c>
      <c r="L158" s="10">
        <f>SUM(L159:L168)</f>
        <v>117</v>
      </c>
      <c r="M158" s="10"/>
      <c r="N158" s="10"/>
      <c r="O158" s="10"/>
      <c r="P158" s="10"/>
      <c r="Q158" s="10"/>
      <c r="R158" s="10"/>
    </row>
    <row r="159" spans="1:19" ht="12.75" customHeight="1" x14ac:dyDescent="0.2">
      <c r="A159" s="229"/>
      <c r="B159" s="298"/>
      <c r="C159" s="315"/>
      <c r="D159" s="144" t="s">
        <v>0</v>
      </c>
      <c r="E159" s="76">
        <v>24</v>
      </c>
      <c r="F159" s="253"/>
      <c r="G159" s="252" t="s">
        <v>25</v>
      </c>
      <c r="H159" s="252"/>
      <c r="I159" s="252" t="s">
        <v>327</v>
      </c>
      <c r="J159" s="81">
        <v>24</v>
      </c>
      <c r="K159" s="80">
        <f>K169+K174+K179+K184+K189+K194+K199+K204</f>
        <v>37</v>
      </c>
      <c r="L159" s="104">
        <f>L194</f>
        <v>25</v>
      </c>
      <c r="M159" s="432" t="s">
        <v>52</v>
      </c>
      <c r="N159" s="247"/>
      <c r="O159" s="247"/>
      <c r="P159" s="247"/>
      <c r="Q159" s="247"/>
      <c r="R159" s="247"/>
      <c r="S159" s="69"/>
    </row>
    <row r="160" spans="1:19" x14ac:dyDescent="0.2">
      <c r="A160" s="229"/>
      <c r="B160" s="298"/>
      <c r="C160" s="315"/>
      <c r="D160" s="144" t="s">
        <v>1</v>
      </c>
      <c r="E160" s="76">
        <v>17</v>
      </c>
      <c r="F160" s="253"/>
      <c r="G160" s="252"/>
      <c r="H160" s="252"/>
      <c r="I160" s="252"/>
      <c r="J160" s="81">
        <v>17</v>
      </c>
      <c r="K160" s="180">
        <f t="shared" ref="K160:K163" si="4">K170+K175+K180+K185+K190+K195+K200+K205</f>
        <v>56</v>
      </c>
      <c r="L160" s="180">
        <f t="shared" ref="L160:L163" si="5">L195</f>
        <v>40</v>
      </c>
      <c r="M160" s="432"/>
      <c r="N160" s="247"/>
      <c r="O160" s="247"/>
      <c r="P160" s="247"/>
      <c r="Q160" s="247"/>
      <c r="R160" s="247"/>
    </row>
    <row r="161" spans="1:18" x14ac:dyDescent="0.2">
      <c r="A161" s="229"/>
      <c r="B161" s="298"/>
      <c r="C161" s="315"/>
      <c r="D161" s="144" t="s">
        <v>5</v>
      </c>
      <c r="E161" s="76">
        <v>10</v>
      </c>
      <c r="F161" s="253"/>
      <c r="G161" s="252"/>
      <c r="H161" s="252"/>
      <c r="I161" s="252"/>
      <c r="J161" s="81">
        <v>10</v>
      </c>
      <c r="K161" s="180">
        <f t="shared" si="4"/>
        <v>23</v>
      </c>
      <c r="L161" s="180">
        <f t="shared" si="5"/>
        <v>14</v>
      </c>
      <c r="M161" s="432"/>
      <c r="N161" s="247"/>
      <c r="O161" s="247"/>
      <c r="P161" s="247"/>
      <c r="Q161" s="247"/>
      <c r="R161" s="247"/>
    </row>
    <row r="162" spans="1:18" x14ac:dyDescent="0.2">
      <c r="A162" s="229"/>
      <c r="B162" s="298"/>
      <c r="C162" s="315"/>
      <c r="D162" s="144" t="s">
        <v>2</v>
      </c>
      <c r="E162" s="76">
        <v>16</v>
      </c>
      <c r="F162" s="253"/>
      <c r="G162" s="252"/>
      <c r="H162" s="252"/>
      <c r="I162" s="252"/>
      <c r="J162" s="81">
        <v>16</v>
      </c>
      <c r="K162" s="180">
        <f t="shared" si="4"/>
        <v>28</v>
      </c>
      <c r="L162" s="180">
        <f t="shared" si="5"/>
        <v>15</v>
      </c>
      <c r="M162" s="432"/>
      <c r="N162" s="247"/>
      <c r="O162" s="247"/>
      <c r="P162" s="247"/>
      <c r="Q162" s="247"/>
      <c r="R162" s="247"/>
    </row>
    <row r="163" spans="1:18" x14ac:dyDescent="0.2">
      <c r="A163" s="229"/>
      <c r="B163" s="298"/>
      <c r="C163" s="316"/>
      <c r="D163" s="144" t="s">
        <v>3</v>
      </c>
      <c r="E163" s="76">
        <v>23</v>
      </c>
      <c r="F163" s="253"/>
      <c r="G163" s="252"/>
      <c r="H163" s="252"/>
      <c r="I163" s="252"/>
      <c r="J163" s="81">
        <v>23</v>
      </c>
      <c r="K163" s="180">
        <f t="shared" si="4"/>
        <v>33</v>
      </c>
      <c r="L163" s="180">
        <f t="shared" si="5"/>
        <v>23</v>
      </c>
      <c r="M163" s="432"/>
      <c r="N163" s="247"/>
      <c r="O163" s="247"/>
      <c r="P163" s="247"/>
      <c r="Q163" s="247"/>
      <c r="R163" s="247"/>
    </row>
    <row r="164" spans="1:18" x14ac:dyDescent="0.2">
      <c r="A164" s="229"/>
      <c r="B164" s="298"/>
      <c r="C164" s="433" t="s">
        <v>53</v>
      </c>
      <c r="D164" s="144" t="s">
        <v>0</v>
      </c>
      <c r="E164" s="76">
        <v>13</v>
      </c>
      <c r="F164" s="253"/>
      <c r="G164" s="252" t="s">
        <v>25</v>
      </c>
      <c r="H164" s="252"/>
      <c r="I164" s="252" t="s">
        <v>598</v>
      </c>
      <c r="J164" s="81">
        <v>13</v>
      </c>
      <c r="K164" s="254"/>
      <c r="L164" s="254"/>
      <c r="M164" s="432"/>
      <c r="N164" s="247"/>
      <c r="O164" s="247"/>
      <c r="P164" s="247"/>
      <c r="Q164" s="247"/>
      <c r="R164" s="247"/>
    </row>
    <row r="165" spans="1:18" x14ac:dyDescent="0.2">
      <c r="A165" s="229"/>
      <c r="B165" s="298"/>
      <c r="C165" s="433"/>
      <c r="D165" s="144" t="s">
        <v>1</v>
      </c>
      <c r="E165" s="76">
        <v>15</v>
      </c>
      <c r="F165" s="253"/>
      <c r="G165" s="252"/>
      <c r="H165" s="252"/>
      <c r="I165" s="252"/>
      <c r="J165" s="81">
        <v>15</v>
      </c>
      <c r="K165" s="255"/>
      <c r="L165" s="255"/>
      <c r="M165" s="432"/>
      <c r="N165" s="247"/>
      <c r="O165" s="247"/>
      <c r="P165" s="247"/>
      <c r="Q165" s="247"/>
      <c r="R165" s="247"/>
    </row>
    <row r="166" spans="1:18" x14ac:dyDescent="0.2">
      <c r="A166" s="229"/>
      <c r="B166" s="298"/>
      <c r="C166" s="433"/>
      <c r="D166" s="144" t="s">
        <v>5</v>
      </c>
      <c r="E166" s="76">
        <v>4</v>
      </c>
      <c r="F166" s="253"/>
      <c r="G166" s="252"/>
      <c r="H166" s="252"/>
      <c r="I166" s="252"/>
      <c r="J166" s="81">
        <v>4</v>
      </c>
      <c r="K166" s="255"/>
      <c r="L166" s="255"/>
      <c r="M166" s="432"/>
      <c r="N166" s="247"/>
      <c r="O166" s="247"/>
      <c r="P166" s="247"/>
      <c r="Q166" s="247"/>
      <c r="R166" s="247"/>
    </row>
    <row r="167" spans="1:18" x14ac:dyDescent="0.2">
      <c r="A167" s="229"/>
      <c r="B167" s="298"/>
      <c r="C167" s="433"/>
      <c r="D167" s="144" t="s">
        <v>2</v>
      </c>
      <c r="E167" s="76">
        <v>10</v>
      </c>
      <c r="F167" s="253"/>
      <c r="G167" s="252"/>
      <c r="H167" s="252"/>
      <c r="I167" s="252"/>
      <c r="J167" s="81">
        <v>10</v>
      </c>
      <c r="K167" s="255"/>
      <c r="L167" s="255"/>
      <c r="M167" s="432"/>
      <c r="N167" s="247"/>
      <c r="O167" s="247"/>
      <c r="P167" s="247"/>
      <c r="Q167" s="247"/>
      <c r="R167" s="247"/>
    </row>
    <row r="168" spans="1:18" x14ac:dyDescent="0.2">
      <c r="A168" s="229"/>
      <c r="B168" s="298"/>
      <c r="C168" s="433"/>
      <c r="D168" s="144" t="s">
        <v>3</v>
      </c>
      <c r="E168" s="76">
        <v>10</v>
      </c>
      <c r="F168" s="253"/>
      <c r="G168" s="252"/>
      <c r="H168" s="252"/>
      <c r="I168" s="252"/>
      <c r="J168" s="81">
        <v>10</v>
      </c>
      <c r="K168" s="256"/>
      <c r="L168" s="256"/>
      <c r="M168" s="432"/>
      <c r="N168" s="247"/>
      <c r="O168" s="247"/>
      <c r="P168" s="247"/>
      <c r="Q168" s="247"/>
      <c r="R168" s="247"/>
    </row>
    <row r="169" spans="1:18" ht="12.95" customHeight="1" x14ac:dyDescent="0.2">
      <c r="A169" s="229"/>
      <c r="B169" s="298"/>
      <c r="C169" s="434" t="s">
        <v>431</v>
      </c>
      <c r="D169" s="145" t="s">
        <v>0</v>
      </c>
      <c r="E169" s="4">
        <v>12</v>
      </c>
      <c r="F169" s="253"/>
      <c r="G169" s="252" t="s">
        <v>25</v>
      </c>
      <c r="H169" s="317" t="s">
        <v>54</v>
      </c>
      <c r="I169" s="286" t="s">
        <v>327</v>
      </c>
      <c r="J169" s="253"/>
      <c r="K169" s="21">
        <v>1</v>
      </c>
      <c r="L169" s="219"/>
      <c r="M169" s="368" t="s">
        <v>609</v>
      </c>
      <c r="N169" s="247"/>
      <c r="O169" s="247"/>
      <c r="P169" s="247"/>
      <c r="Q169" s="247"/>
      <c r="R169" s="247"/>
    </row>
    <row r="170" spans="1:18" x14ac:dyDescent="0.2">
      <c r="A170" s="229"/>
      <c r="B170" s="298"/>
      <c r="C170" s="434"/>
      <c r="D170" s="145" t="s">
        <v>1</v>
      </c>
      <c r="E170" s="4">
        <v>16</v>
      </c>
      <c r="F170" s="253"/>
      <c r="G170" s="252"/>
      <c r="H170" s="317"/>
      <c r="I170" s="286"/>
      <c r="J170" s="253"/>
      <c r="K170" s="21">
        <v>1</v>
      </c>
      <c r="L170" s="220"/>
      <c r="M170" s="368"/>
      <c r="N170" s="247"/>
      <c r="O170" s="247"/>
      <c r="P170" s="247"/>
      <c r="Q170" s="247"/>
      <c r="R170" s="247"/>
    </row>
    <row r="171" spans="1:18" x14ac:dyDescent="0.2">
      <c r="A171" s="229"/>
      <c r="B171" s="298"/>
      <c r="C171" s="434"/>
      <c r="D171" s="145" t="s">
        <v>5</v>
      </c>
      <c r="E171" s="4">
        <v>5</v>
      </c>
      <c r="F171" s="253"/>
      <c r="G171" s="252"/>
      <c r="H171" s="317"/>
      <c r="I171" s="286"/>
      <c r="J171" s="253"/>
      <c r="K171" s="21">
        <v>1</v>
      </c>
      <c r="L171" s="220"/>
      <c r="M171" s="368"/>
      <c r="N171" s="247"/>
      <c r="O171" s="247"/>
      <c r="P171" s="247"/>
      <c r="Q171" s="247"/>
      <c r="R171" s="247"/>
    </row>
    <row r="172" spans="1:18" x14ac:dyDescent="0.2">
      <c r="A172" s="229"/>
      <c r="B172" s="298"/>
      <c r="C172" s="434"/>
      <c r="D172" s="162" t="s">
        <v>2</v>
      </c>
      <c r="E172" s="4">
        <v>9</v>
      </c>
      <c r="F172" s="253"/>
      <c r="G172" s="252"/>
      <c r="H172" s="317"/>
      <c r="I172" s="286"/>
      <c r="J172" s="253"/>
      <c r="K172" s="21">
        <v>1</v>
      </c>
      <c r="L172" s="220"/>
      <c r="M172" s="368"/>
      <c r="N172" s="247"/>
      <c r="O172" s="247"/>
      <c r="P172" s="247"/>
      <c r="Q172" s="247"/>
      <c r="R172" s="247"/>
    </row>
    <row r="173" spans="1:18" x14ac:dyDescent="0.2">
      <c r="A173" s="229"/>
      <c r="B173" s="298"/>
      <c r="C173" s="434"/>
      <c r="D173" s="162" t="s">
        <v>3</v>
      </c>
      <c r="E173" s="4">
        <v>17</v>
      </c>
      <c r="F173" s="253"/>
      <c r="G173" s="252"/>
      <c r="H173" s="317"/>
      <c r="I173" s="286"/>
      <c r="J173" s="253"/>
      <c r="K173" s="21">
        <v>1</v>
      </c>
      <c r="L173" s="221"/>
      <c r="M173" s="368"/>
      <c r="N173" s="247"/>
      <c r="O173" s="247"/>
      <c r="P173" s="247"/>
      <c r="Q173" s="247"/>
      <c r="R173" s="247"/>
    </row>
    <row r="174" spans="1:18" x14ac:dyDescent="0.2">
      <c r="A174" s="229"/>
      <c r="B174" s="298"/>
      <c r="C174" s="434" t="s">
        <v>432</v>
      </c>
      <c r="D174" s="145" t="s">
        <v>0</v>
      </c>
      <c r="E174" s="4">
        <v>8</v>
      </c>
      <c r="F174" s="253"/>
      <c r="G174" s="252" t="s">
        <v>25</v>
      </c>
      <c r="H174" s="317" t="s">
        <v>507</v>
      </c>
      <c r="I174" s="286" t="s">
        <v>327</v>
      </c>
      <c r="J174" s="253"/>
      <c r="K174" s="21">
        <v>2</v>
      </c>
      <c r="L174" s="219"/>
      <c r="M174" s="267" t="s">
        <v>55</v>
      </c>
      <c r="N174" s="247"/>
      <c r="O174" s="247"/>
      <c r="P174" s="247"/>
      <c r="Q174" s="247"/>
      <c r="R174" s="247"/>
    </row>
    <row r="175" spans="1:18" x14ac:dyDescent="0.2">
      <c r="A175" s="229"/>
      <c r="B175" s="298"/>
      <c r="C175" s="434"/>
      <c r="D175" s="145" t="s">
        <v>1</v>
      </c>
      <c r="E175" s="4">
        <v>9</v>
      </c>
      <c r="F175" s="253"/>
      <c r="G175" s="252"/>
      <c r="H175" s="317"/>
      <c r="I175" s="286"/>
      <c r="J175" s="253"/>
      <c r="K175" s="21">
        <v>4</v>
      </c>
      <c r="L175" s="220"/>
      <c r="M175" s="267"/>
      <c r="N175" s="247"/>
      <c r="O175" s="247"/>
      <c r="P175" s="247"/>
      <c r="Q175" s="247"/>
      <c r="R175" s="247"/>
    </row>
    <row r="176" spans="1:18" x14ac:dyDescent="0.2">
      <c r="A176" s="229"/>
      <c r="B176" s="298"/>
      <c r="C176" s="434"/>
      <c r="D176" s="145" t="s">
        <v>5</v>
      </c>
      <c r="E176" s="4">
        <v>6</v>
      </c>
      <c r="F176" s="253"/>
      <c r="G176" s="252"/>
      <c r="H176" s="317"/>
      <c r="I176" s="286"/>
      <c r="J176" s="253"/>
      <c r="K176" s="21">
        <v>1</v>
      </c>
      <c r="L176" s="220"/>
      <c r="M176" s="267"/>
      <c r="N176" s="247"/>
      <c r="O176" s="247"/>
      <c r="P176" s="247"/>
      <c r="Q176" s="247"/>
      <c r="R176" s="247"/>
    </row>
    <row r="177" spans="1:19" x14ac:dyDescent="0.2">
      <c r="A177" s="229"/>
      <c r="B177" s="298"/>
      <c r="C177" s="434"/>
      <c r="D177" s="162" t="s">
        <v>2</v>
      </c>
      <c r="E177" s="4">
        <v>9</v>
      </c>
      <c r="F177" s="253"/>
      <c r="G177" s="252"/>
      <c r="H177" s="317"/>
      <c r="I177" s="286"/>
      <c r="J177" s="253"/>
      <c r="K177" s="21">
        <v>1</v>
      </c>
      <c r="L177" s="220"/>
      <c r="M177" s="267"/>
      <c r="N177" s="247"/>
      <c r="O177" s="247"/>
      <c r="P177" s="247"/>
      <c r="Q177" s="247"/>
      <c r="R177" s="247"/>
    </row>
    <row r="178" spans="1:19" x14ac:dyDescent="0.2">
      <c r="A178" s="229"/>
      <c r="B178" s="298"/>
      <c r="C178" s="434"/>
      <c r="D178" s="162" t="s">
        <v>3</v>
      </c>
      <c r="E178" s="4">
        <v>16</v>
      </c>
      <c r="F178" s="253"/>
      <c r="G178" s="252"/>
      <c r="H178" s="317"/>
      <c r="I178" s="286"/>
      <c r="J178" s="253"/>
      <c r="K178" s="21">
        <v>1</v>
      </c>
      <c r="L178" s="221"/>
      <c r="M178" s="267"/>
      <c r="N178" s="247"/>
      <c r="O178" s="247"/>
      <c r="P178" s="247"/>
      <c r="Q178" s="247"/>
      <c r="R178" s="247"/>
    </row>
    <row r="179" spans="1:19" x14ac:dyDescent="0.2">
      <c r="A179" s="229"/>
      <c r="B179" s="298"/>
      <c r="C179" s="435" t="s">
        <v>430</v>
      </c>
      <c r="D179" s="145" t="s">
        <v>0</v>
      </c>
      <c r="E179" s="4">
        <v>5</v>
      </c>
      <c r="F179" s="245"/>
      <c r="G179" s="252" t="s">
        <v>25</v>
      </c>
      <c r="H179" s="438" t="s">
        <v>74</v>
      </c>
      <c r="I179" s="246" t="s">
        <v>380</v>
      </c>
      <c r="J179" s="219"/>
      <c r="K179" s="48">
        <v>2</v>
      </c>
      <c r="L179" s="219"/>
      <c r="M179" s="275" t="s">
        <v>531</v>
      </c>
      <c r="N179" s="234"/>
      <c r="O179" s="234"/>
      <c r="P179" s="234"/>
      <c r="Q179" s="234"/>
      <c r="R179" s="234"/>
    </row>
    <row r="180" spans="1:19" x14ac:dyDescent="0.2">
      <c r="A180" s="229"/>
      <c r="B180" s="298"/>
      <c r="C180" s="436"/>
      <c r="D180" s="145" t="s">
        <v>1</v>
      </c>
      <c r="E180" s="4">
        <v>5</v>
      </c>
      <c r="F180" s="245"/>
      <c r="G180" s="252"/>
      <c r="H180" s="439"/>
      <c r="I180" s="246"/>
      <c r="J180" s="220"/>
      <c r="K180" s="48">
        <v>2</v>
      </c>
      <c r="L180" s="220"/>
      <c r="M180" s="276"/>
      <c r="N180" s="235"/>
      <c r="O180" s="235"/>
      <c r="P180" s="235"/>
      <c r="Q180" s="235"/>
      <c r="R180" s="235"/>
    </row>
    <row r="181" spans="1:19" x14ac:dyDescent="0.2">
      <c r="A181" s="229"/>
      <c r="B181" s="298"/>
      <c r="C181" s="436"/>
      <c r="D181" s="145" t="s">
        <v>5</v>
      </c>
      <c r="E181" s="4">
        <v>5</v>
      </c>
      <c r="F181" s="245"/>
      <c r="G181" s="252"/>
      <c r="H181" s="439"/>
      <c r="I181" s="246"/>
      <c r="J181" s="220"/>
      <c r="K181" s="48">
        <v>2</v>
      </c>
      <c r="L181" s="220"/>
      <c r="M181" s="276"/>
      <c r="N181" s="235"/>
      <c r="O181" s="235"/>
      <c r="P181" s="235"/>
      <c r="Q181" s="235"/>
      <c r="R181" s="235"/>
    </row>
    <row r="182" spans="1:19" x14ac:dyDescent="0.2">
      <c r="A182" s="229"/>
      <c r="B182" s="298"/>
      <c r="C182" s="436"/>
      <c r="D182" s="162" t="s">
        <v>2</v>
      </c>
      <c r="E182" s="4">
        <v>5</v>
      </c>
      <c r="F182" s="245"/>
      <c r="G182" s="252"/>
      <c r="H182" s="439"/>
      <c r="I182" s="246"/>
      <c r="J182" s="220"/>
      <c r="K182" s="48">
        <v>2</v>
      </c>
      <c r="L182" s="220"/>
      <c r="M182" s="276"/>
      <c r="N182" s="235"/>
      <c r="O182" s="235"/>
      <c r="P182" s="235"/>
      <c r="Q182" s="235"/>
      <c r="R182" s="235"/>
    </row>
    <row r="183" spans="1:19" x14ac:dyDescent="0.2">
      <c r="A183" s="229"/>
      <c r="B183" s="298"/>
      <c r="C183" s="437"/>
      <c r="D183" s="162" t="s">
        <v>3</v>
      </c>
      <c r="E183" s="4">
        <v>6</v>
      </c>
      <c r="F183" s="245"/>
      <c r="G183" s="252"/>
      <c r="H183" s="440"/>
      <c r="I183" s="246"/>
      <c r="J183" s="221"/>
      <c r="K183" s="48">
        <v>2</v>
      </c>
      <c r="L183" s="221"/>
      <c r="M183" s="277"/>
      <c r="N183" s="236"/>
      <c r="O183" s="236"/>
      <c r="P183" s="236"/>
      <c r="Q183" s="236"/>
      <c r="R183" s="236"/>
    </row>
    <row r="184" spans="1:19" x14ac:dyDescent="0.2">
      <c r="A184" s="229"/>
      <c r="B184" s="298"/>
      <c r="C184" s="435" t="s">
        <v>429</v>
      </c>
      <c r="D184" s="145" t="s">
        <v>0</v>
      </c>
      <c r="E184" s="4">
        <v>3</v>
      </c>
      <c r="F184" s="245"/>
      <c r="G184" s="252" t="s">
        <v>25</v>
      </c>
      <c r="H184" s="441" t="s">
        <v>353</v>
      </c>
      <c r="I184" s="246" t="s">
        <v>380</v>
      </c>
      <c r="J184" s="219"/>
      <c r="K184" s="48">
        <v>1</v>
      </c>
      <c r="L184" s="219"/>
      <c r="M184" s="275" t="s">
        <v>532</v>
      </c>
      <c r="N184" s="234"/>
      <c r="O184" s="234"/>
      <c r="P184" s="234"/>
      <c r="Q184" s="234"/>
      <c r="R184" s="234"/>
      <c r="S184" s="2"/>
    </row>
    <row r="185" spans="1:19" x14ac:dyDescent="0.2">
      <c r="A185" s="229"/>
      <c r="B185" s="298"/>
      <c r="C185" s="436"/>
      <c r="D185" s="145" t="s">
        <v>1</v>
      </c>
      <c r="E185" s="4">
        <v>7</v>
      </c>
      <c r="F185" s="245"/>
      <c r="G185" s="252"/>
      <c r="H185" s="442"/>
      <c r="I185" s="246"/>
      <c r="J185" s="220"/>
      <c r="K185" s="48">
        <v>2</v>
      </c>
      <c r="L185" s="220"/>
      <c r="M185" s="276"/>
      <c r="N185" s="235"/>
      <c r="O185" s="235"/>
      <c r="P185" s="235"/>
      <c r="Q185" s="235"/>
      <c r="R185" s="235"/>
      <c r="S185" s="2"/>
    </row>
    <row r="186" spans="1:19" x14ac:dyDescent="0.2">
      <c r="A186" s="229"/>
      <c r="B186" s="298"/>
      <c r="C186" s="436"/>
      <c r="D186" s="145" t="s">
        <v>5</v>
      </c>
      <c r="E186" s="4">
        <v>5</v>
      </c>
      <c r="F186" s="245"/>
      <c r="G186" s="252"/>
      <c r="H186" s="442"/>
      <c r="I186" s="246"/>
      <c r="J186" s="220"/>
      <c r="K186" s="48">
        <v>2</v>
      </c>
      <c r="L186" s="220"/>
      <c r="M186" s="276"/>
      <c r="N186" s="235"/>
      <c r="O186" s="235"/>
      <c r="P186" s="235"/>
      <c r="Q186" s="235"/>
      <c r="R186" s="235"/>
    </row>
    <row r="187" spans="1:19" x14ac:dyDescent="0.2">
      <c r="A187" s="229"/>
      <c r="B187" s="298"/>
      <c r="C187" s="436"/>
      <c r="D187" s="162" t="s">
        <v>2</v>
      </c>
      <c r="E187" s="4">
        <v>4</v>
      </c>
      <c r="F187" s="245"/>
      <c r="G187" s="252"/>
      <c r="H187" s="442"/>
      <c r="I187" s="246"/>
      <c r="J187" s="220"/>
      <c r="K187" s="48">
        <v>1</v>
      </c>
      <c r="L187" s="220"/>
      <c r="M187" s="276"/>
      <c r="N187" s="235"/>
      <c r="O187" s="235"/>
      <c r="P187" s="235"/>
      <c r="Q187" s="235"/>
      <c r="R187" s="235"/>
    </row>
    <row r="188" spans="1:19" x14ac:dyDescent="0.2">
      <c r="A188" s="229"/>
      <c r="B188" s="298"/>
      <c r="C188" s="437"/>
      <c r="D188" s="162" t="s">
        <v>3</v>
      </c>
      <c r="E188" s="4">
        <v>5</v>
      </c>
      <c r="F188" s="245"/>
      <c r="G188" s="252"/>
      <c r="H188" s="443"/>
      <c r="I188" s="246"/>
      <c r="J188" s="221"/>
      <c r="K188" s="48">
        <v>2</v>
      </c>
      <c r="L188" s="221"/>
      <c r="M188" s="277"/>
      <c r="N188" s="236"/>
      <c r="O188" s="236"/>
      <c r="P188" s="236"/>
      <c r="Q188" s="236"/>
      <c r="R188" s="236"/>
    </row>
    <row r="189" spans="1:19" x14ac:dyDescent="0.2">
      <c r="A189" s="229"/>
      <c r="B189" s="298"/>
      <c r="C189" s="261" t="s">
        <v>428</v>
      </c>
      <c r="D189" s="145" t="s">
        <v>0</v>
      </c>
      <c r="E189" s="4">
        <v>2</v>
      </c>
      <c r="F189" s="89"/>
      <c r="G189" s="246" t="s">
        <v>25</v>
      </c>
      <c r="H189" s="444" t="s">
        <v>427</v>
      </c>
      <c r="I189" s="246" t="s">
        <v>516</v>
      </c>
      <c r="J189" s="219"/>
      <c r="K189" s="48">
        <v>1</v>
      </c>
      <c r="L189" s="219"/>
      <c r="M189" s="275" t="s">
        <v>533</v>
      </c>
      <c r="N189" s="234"/>
      <c r="O189" s="234"/>
      <c r="P189" s="234"/>
      <c r="Q189" s="234"/>
      <c r="R189" s="234"/>
      <c r="S189" s="2"/>
    </row>
    <row r="190" spans="1:19" x14ac:dyDescent="0.2">
      <c r="A190" s="229"/>
      <c r="B190" s="298"/>
      <c r="C190" s="262"/>
      <c r="D190" s="145" t="s">
        <v>1</v>
      </c>
      <c r="E190" s="4">
        <v>6</v>
      </c>
      <c r="F190" s="89"/>
      <c r="G190" s="246"/>
      <c r="H190" s="445"/>
      <c r="I190" s="246"/>
      <c r="J190" s="220"/>
      <c r="K190" s="48">
        <v>2</v>
      </c>
      <c r="L190" s="220"/>
      <c r="M190" s="276"/>
      <c r="N190" s="235"/>
      <c r="O190" s="235"/>
      <c r="P190" s="235"/>
      <c r="Q190" s="235"/>
      <c r="R190" s="235"/>
      <c r="S190" s="2"/>
    </row>
    <row r="191" spans="1:19" x14ac:dyDescent="0.2">
      <c r="A191" s="229"/>
      <c r="B191" s="298"/>
      <c r="C191" s="262"/>
      <c r="D191" s="145" t="s">
        <v>5</v>
      </c>
      <c r="E191" s="4">
        <v>1</v>
      </c>
      <c r="F191" s="89"/>
      <c r="G191" s="246"/>
      <c r="H191" s="445"/>
      <c r="I191" s="246"/>
      <c r="J191" s="220"/>
      <c r="K191" s="48"/>
      <c r="L191" s="220"/>
      <c r="M191" s="276"/>
      <c r="N191" s="235"/>
      <c r="O191" s="235"/>
      <c r="P191" s="235"/>
      <c r="Q191" s="235"/>
      <c r="R191" s="235"/>
    </row>
    <row r="192" spans="1:19" x14ac:dyDescent="0.2">
      <c r="A192" s="229"/>
      <c r="B192" s="298"/>
      <c r="C192" s="262"/>
      <c r="D192" s="162" t="s">
        <v>2</v>
      </c>
      <c r="E192" s="4">
        <v>5</v>
      </c>
      <c r="F192" s="89"/>
      <c r="G192" s="246"/>
      <c r="H192" s="445"/>
      <c r="I192" s="246"/>
      <c r="J192" s="220"/>
      <c r="K192" s="48">
        <v>2</v>
      </c>
      <c r="L192" s="220"/>
      <c r="M192" s="276"/>
      <c r="N192" s="235"/>
      <c r="O192" s="235"/>
      <c r="P192" s="235"/>
      <c r="Q192" s="235"/>
      <c r="R192" s="235"/>
    </row>
    <row r="193" spans="1:23" x14ac:dyDescent="0.2">
      <c r="A193" s="229"/>
      <c r="B193" s="298"/>
      <c r="C193" s="263"/>
      <c r="D193" s="162" t="s">
        <v>3</v>
      </c>
      <c r="E193" s="4">
        <v>5</v>
      </c>
      <c r="F193" s="89"/>
      <c r="G193" s="246"/>
      <c r="H193" s="446"/>
      <c r="I193" s="246"/>
      <c r="J193" s="221"/>
      <c r="K193" s="48">
        <v>2</v>
      </c>
      <c r="L193" s="221"/>
      <c r="M193" s="277"/>
      <c r="N193" s="236"/>
      <c r="O193" s="236"/>
      <c r="P193" s="236"/>
      <c r="Q193" s="236"/>
      <c r="R193" s="236"/>
    </row>
    <row r="194" spans="1:23" ht="16.5" customHeight="1" x14ac:dyDescent="0.2">
      <c r="A194" s="229"/>
      <c r="B194" s="298"/>
      <c r="C194" s="434" t="s">
        <v>411</v>
      </c>
      <c r="D194" s="145" t="s">
        <v>0</v>
      </c>
      <c r="E194" s="4">
        <v>14</v>
      </c>
      <c r="F194" s="253"/>
      <c r="G194" s="252" t="s">
        <v>32</v>
      </c>
      <c r="H194" s="286" t="s">
        <v>295</v>
      </c>
      <c r="I194" s="286" t="s">
        <v>403</v>
      </c>
      <c r="J194" s="253"/>
      <c r="K194" s="21">
        <v>25</v>
      </c>
      <c r="L194" s="21">
        <v>25</v>
      </c>
      <c r="M194" s="252" t="s">
        <v>56</v>
      </c>
      <c r="N194" s="247"/>
      <c r="O194" s="247"/>
      <c r="P194" s="247"/>
      <c r="Q194" s="247"/>
      <c r="R194" s="247"/>
    </row>
    <row r="195" spans="1:23" ht="16.5" customHeight="1" x14ac:dyDescent="0.2">
      <c r="A195" s="229"/>
      <c r="B195" s="298"/>
      <c r="C195" s="434"/>
      <c r="D195" s="145" t="s">
        <v>1</v>
      </c>
      <c r="E195" s="4">
        <v>15</v>
      </c>
      <c r="F195" s="253"/>
      <c r="G195" s="252"/>
      <c r="H195" s="286"/>
      <c r="I195" s="286"/>
      <c r="J195" s="253"/>
      <c r="K195" s="21">
        <v>40</v>
      </c>
      <c r="L195" s="21">
        <v>40</v>
      </c>
      <c r="M195" s="252"/>
      <c r="N195" s="247"/>
      <c r="O195" s="247"/>
      <c r="P195" s="247"/>
      <c r="Q195" s="247"/>
      <c r="R195" s="247"/>
    </row>
    <row r="196" spans="1:23" ht="16.5" customHeight="1" x14ac:dyDescent="0.2">
      <c r="A196" s="229"/>
      <c r="B196" s="298"/>
      <c r="C196" s="434"/>
      <c r="D196" s="145" t="s">
        <v>5</v>
      </c>
      <c r="E196" s="4">
        <v>5</v>
      </c>
      <c r="F196" s="253"/>
      <c r="G196" s="252"/>
      <c r="H196" s="286"/>
      <c r="I196" s="286"/>
      <c r="J196" s="253"/>
      <c r="K196" s="21">
        <v>14</v>
      </c>
      <c r="L196" s="21">
        <v>14</v>
      </c>
      <c r="M196" s="252"/>
      <c r="N196" s="247"/>
      <c r="O196" s="247"/>
      <c r="P196" s="247"/>
      <c r="Q196" s="247"/>
      <c r="R196" s="247"/>
    </row>
    <row r="197" spans="1:23" ht="16.5" customHeight="1" x14ac:dyDescent="0.2">
      <c r="A197" s="229"/>
      <c r="B197" s="298"/>
      <c r="C197" s="434"/>
      <c r="D197" s="162" t="s">
        <v>2</v>
      </c>
      <c r="E197" s="4">
        <v>8</v>
      </c>
      <c r="F197" s="253"/>
      <c r="G197" s="252"/>
      <c r="H197" s="286"/>
      <c r="I197" s="286"/>
      <c r="J197" s="253"/>
      <c r="K197" s="21">
        <v>15</v>
      </c>
      <c r="L197" s="60">
        <v>15</v>
      </c>
      <c r="M197" s="252"/>
      <c r="N197" s="247"/>
      <c r="O197" s="247"/>
      <c r="P197" s="247"/>
      <c r="Q197" s="247"/>
      <c r="R197" s="247"/>
    </row>
    <row r="198" spans="1:23" ht="16.5" customHeight="1" x14ac:dyDescent="0.2">
      <c r="A198" s="229"/>
      <c r="B198" s="298"/>
      <c r="C198" s="434"/>
      <c r="D198" s="162" t="s">
        <v>3</v>
      </c>
      <c r="E198" s="4">
        <v>10</v>
      </c>
      <c r="F198" s="253"/>
      <c r="G198" s="252"/>
      <c r="H198" s="286"/>
      <c r="I198" s="286"/>
      <c r="J198" s="253"/>
      <c r="K198" s="21">
        <v>23</v>
      </c>
      <c r="L198" s="60">
        <v>23</v>
      </c>
      <c r="M198" s="252"/>
      <c r="N198" s="247"/>
      <c r="O198" s="247"/>
      <c r="P198" s="247"/>
      <c r="Q198" s="247"/>
      <c r="R198" s="247"/>
    </row>
    <row r="199" spans="1:23" s="3" customFormat="1" ht="24" customHeight="1" x14ac:dyDescent="0.2">
      <c r="A199" s="229"/>
      <c r="B199" s="298"/>
      <c r="C199" s="265" t="s">
        <v>558</v>
      </c>
      <c r="D199" s="145" t="s">
        <v>0</v>
      </c>
      <c r="E199" s="4">
        <v>14</v>
      </c>
      <c r="F199" s="251"/>
      <c r="G199" s="246" t="s">
        <v>25</v>
      </c>
      <c r="H199" s="306" t="s">
        <v>57</v>
      </c>
      <c r="I199" s="246" t="s">
        <v>327</v>
      </c>
      <c r="J199" s="251"/>
      <c r="K199" s="4">
        <v>4</v>
      </c>
      <c r="L199" s="242"/>
      <c r="M199" s="246" t="s">
        <v>610</v>
      </c>
      <c r="N199" s="295"/>
      <c r="O199" s="295"/>
      <c r="P199" s="295"/>
      <c r="Q199" s="295"/>
      <c r="R199" s="295"/>
      <c r="S199" s="63"/>
    </row>
    <row r="200" spans="1:23" s="3" customFormat="1" ht="24" customHeight="1" x14ac:dyDescent="0.2">
      <c r="A200" s="229"/>
      <c r="B200" s="298"/>
      <c r="C200" s="265"/>
      <c r="D200" s="145" t="s">
        <v>1</v>
      </c>
      <c r="E200" s="4">
        <v>10</v>
      </c>
      <c r="F200" s="251"/>
      <c r="G200" s="246"/>
      <c r="H200" s="306"/>
      <c r="I200" s="246"/>
      <c r="J200" s="251"/>
      <c r="K200" s="4">
        <v>2</v>
      </c>
      <c r="L200" s="243"/>
      <c r="M200" s="246"/>
      <c r="N200" s="295"/>
      <c r="O200" s="295"/>
      <c r="P200" s="295"/>
      <c r="Q200" s="295"/>
      <c r="R200" s="295"/>
      <c r="S200" s="63"/>
    </row>
    <row r="201" spans="1:23" s="3" customFormat="1" ht="24" customHeight="1" x14ac:dyDescent="0.2">
      <c r="A201" s="229"/>
      <c r="B201" s="298"/>
      <c r="C201" s="265"/>
      <c r="D201" s="145" t="s">
        <v>5</v>
      </c>
      <c r="E201" s="4">
        <v>5</v>
      </c>
      <c r="F201" s="251"/>
      <c r="G201" s="246"/>
      <c r="H201" s="306"/>
      <c r="I201" s="246"/>
      <c r="J201" s="251"/>
      <c r="K201" s="4">
        <v>2</v>
      </c>
      <c r="L201" s="243"/>
      <c r="M201" s="246"/>
      <c r="N201" s="295"/>
      <c r="O201" s="295"/>
      <c r="P201" s="295"/>
      <c r="Q201" s="295"/>
      <c r="R201" s="295"/>
      <c r="S201" s="63"/>
    </row>
    <row r="202" spans="1:23" s="3" customFormat="1" ht="24" customHeight="1" x14ac:dyDescent="0.2">
      <c r="A202" s="229"/>
      <c r="B202" s="298"/>
      <c r="C202" s="265"/>
      <c r="D202" s="162" t="s">
        <v>2</v>
      </c>
      <c r="E202" s="4">
        <v>9</v>
      </c>
      <c r="F202" s="251"/>
      <c r="G202" s="246"/>
      <c r="H202" s="306"/>
      <c r="I202" s="246"/>
      <c r="J202" s="251"/>
      <c r="K202" s="4">
        <v>4</v>
      </c>
      <c r="L202" s="243"/>
      <c r="M202" s="246"/>
      <c r="N202" s="295"/>
      <c r="O202" s="295"/>
      <c r="P202" s="295"/>
      <c r="Q202" s="295"/>
      <c r="R202" s="295"/>
      <c r="S202" s="63"/>
    </row>
    <row r="203" spans="1:23" s="3" customFormat="1" ht="24" customHeight="1" x14ac:dyDescent="0.2">
      <c r="A203" s="229"/>
      <c r="B203" s="298"/>
      <c r="C203" s="265"/>
      <c r="D203" s="162" t="s">
        <v>3</v>
      </c>
      <c r="E203" s="4">
        <v>8</v>
      </c>
      <c r="F203" s="251"/>
      <c r="G203" s="246"/>
      <c r="H203" s="306"/>
      <c r="I203" s="246"/>
      <c r="J203" s="251"/>
      <c r="K203" s="4">
        <v>1</v>
      </c>
      <c r="L203" s="244"/>
      <c r="M203" s="246"/>
      <c r="N203" s="295"/>
      <c r="O203" s="295"/>
      <c r="P203" s="295"/>
      <c r="Q203" s="295"/>
      <c r="R203" s="295"/>
      <c r="S203" s="63"/>
      <c r="W203" s="63"/>
    </row>
    <row r="204" spans="1:23" ht="12.95" customHeight="1" x14ac:dyDescent="0.2">
      <c r="A204" s="229"/>
      <c r="B204" s="298"/>
      <c r="C204" s="265" t="s">
        <v>433</v>
      </c>
      <c r="D204" s="145" t="s">
        <v>0</v>
      </c>
      <c r="E204" s="4">
        <v>5</v>
      </c>
      <c r="F204" s="251"/>
      <c r="G204" s="246" t="s">
        <v>25</v>
      </c>
      <c r="H204" s="306" t="s">
        <v>58</v>
      </c>
      <c r="I204" s="246" t="s">
        <v>327</v>
      </c>
      <c r="J204" s="251"/>
      <c r="K204" s="4">
        <v>1</v>
      </c>
      <c r="L204" s="242"/>
      <c r="M204" s="246" t="s">
        <v>611</v>
      </c>
      <c r="N204" s="295"/>
      <c r="O204" s="295"/>
      <c r="P204" s="295"/>
      <c r="Q204" s="295"/>
      <c r="R204" s="247"/>
      <c r="W204" s="63"/>
    </row>
    <row r="205" spans="1:23" x14ac:dyDescent="0.2">
      <c r="A205" s="229"/>
      <c r="B205" s="298"/>
      <c r="C205" s="265"/>
      <c r="D205" s="145" t="s">
        <v>1</v>
      </c>
      <c r="E205" s="4">
        <v>6</v>
      </c>
      <c r="F205" s="251"/>
      <c r="G205" s="246"/>
      <c r="H205" s="306"/>
      <c r="I205" s="246"/>
      <c r="J205" s="251"/>
      <c r="K205" s="4">
        <v>3</v>
      </c>
      <c r="L205" s="243"/>
      <c r="M205" s="246"/>
      <c r="N205" s="295"/>
      <c r="O205" s="295"/>
      <c r="P205" s="295"/>
      <c r="Q205" s="295"/>
      <c r="R205" s="247"/>
      <c r="W205" s="63"/>
    </row>
    <row r="206" spans="1:23" x14ac:dyDescent="0.2">
      <c r="A206" s="229"/>
      <c r="B206" s="298"/>
      <c r="C206" s="265"/>
      <c r="D206" s="145" t="s">
        <v>5</v>
      </c>
      <c r="E206" s="4">
        <v>3</v>
      </c>
      <c r="F206" s="251"/>
      <c r="G206" s="246"/>
      <c r="H206" s="306"/>
      <c r="I206" s="246"/>
      <c r="J206" s="251"/>
      <c r="K206" s="4">
        <v>1</v>
      </c>
      <c r="L206" s="243"/>
      <c r="M206" s="246"/>
      <c r="N206" s="295"/>
      <c r="O206" s="295"/>
      <c r="P206" s="295"/>
      <c r="Q206" s="295"/>
      <c r="R206" s="247"/>
      <c r="W206" s="63"/>
    </row>
    <row r="207" spans="1:23" x14ac:dyDescent="0.2">
      <c r="A207" s="229"/>
      <c r="B207" s="298"/>
      <c r="C207" s="265"/>
      <c r="D207" s="162" t="s">
        <v>2</v>
      </c>
      <c r="E207" s="4">
        <v>6</v>
      </c>
      <c r="F207" s="251"/>
      <c r="G207" s="246"/>
      <c r="H207" s="306"/>
      <c r="I207" s="246"/>
      <c r="J207" s="251"/>
      <c r="K207" s="4">
        <v>2</v>
      </c>
      <c r="L207" s="243"/>
      <c r="M207" s="246"/>
      <c r="N207" s="295"/>
      <c r="O207" s="295"/>
      <c r="P207" s="295"/>
      <c r="Q207" s="295"/>
      <c r="R207" s="247"/>
      <c r="W207" s="63"/>
    </row>
    <row r="208" spans="1:23" x14ac:dyDescent="0.2">
      <c r="A208" s="230"/>
      <c r="B208" s="313"/>
      <c r="C208" s="265"/>
      <c r="D208" s="162" t="s">
        <v>3</v>
      </c>
      <c r="E208" s="4">
        <v>5</v>
      </c>
      <c r="F208" s="251"/>
      <c r="G208" s="246"/>
      <c r="H208" s="306"/>
      <c r="I208" s="246"/>
      <c r="J208" s="251"/>
      <c r="K208" s="4">
        <v>1</v>
      </c>
      <c r="L208" s="244"/>
      <c r="M208" s="246"/>
      <c r="N208" s="295"/>
      <c r="O208" s="295"/>
      <c r="P208" s="295"/>
      <c r="Q208" s="295"/>
      <c r="R208" s="247"/>
      <c r="W208" s="63"/>
    </row>
    <row r="209" spans="1:23" ht="15" customHeight="1" x14ac:dyDescent="0.2">
      <c r="A209" s="228" t="s">
        <v>59</v>
      </c>
      <c r="B209" s="297" t="s">
        <v>60</v>
      </c>
      <c r="C209" s="314" t="s">
        <v>61</v>
      </c>
      <c r="D209" s="30" t="s">
        <v>291</v>
      </c>
      <c r="E209" s="10"/>
      <c r="F209" s="10"/>
      <c r="G209" s="10"/>
      <c r="H209" s="10"/>
      <c r="I209" s="10"/>
      <c r="J209" s="10">
        <f>SUM(J210:J214)</f>
        <v>112</v>
      </c>
      <c r="K209" s="10">
        <f>SUM(K210:K214)</f>
        <v>127</v>
      </c>
      <c r="L209" s="10">
        <f>SUM(L210:L214)</f>
        <v>94</v>
      </c>
      <c r="M209" s="10"/>
      <c r="N209" s="10"/>
      <c r="O209" s="10">
        <f t="shared" ref="O209:P209" si="6">SUM(O210:O214)</f>
        <v>36</v>
      </c>
      <c r="P209" s="10">
        <f t="shared" si="6"/>
        <v>36</v>
      </c>
      <c r="Q209" s="10"/>
      <c r="R209" s="10"/>
      <c r="W209" s="63"/>
    </row>
    <row r="210" spans="1:23" ht="12.75" customHeight="1" x14ac:dyDescent="0.2">
      <c r="A210" s="229"/>
      <c r="B210" s="298"/>
      <c r="C210" s="315"/>
      <c r="D210" s="25" t="s">
        <v>0</v>
      </c>
      <c r="E210" s="81">
        <v>30</v>
      </c>
      <c r="F210" s="219"/>
      <c r="G210" s="252" t="s">
        <v>25</v>
      </c>
      <c r="H210" s="284"/>
      <c r="I210" s="252" t="s">
        <v>355</v>
      </c>
      <c r="J210" s="84">
        <v>30</v>
      </c>
      <c r="K210" s="100">
        <f>K215+K225+K230+K235+K240+K245+K250+K255</f>
        <v>33</v>
      </c>
      <c r="L210" s="111">
        <f>L225+L230+L245+L255</f>
        <v>22</v>
      </c>
      <c r="M210" s="252" t="s">
        <v>27</v>
      </c>
      <c r="N210" s="252" t="s">
        <v>62</v>
      </c>
      <c r="O210" s="24">
        <f>O220</f>
        <v>4</v>
      </c>
      <c r="P210" s="169">
        <f>P220</f>
        <v>4</v>
      </c>
      <c r="Q210" s="247"/>
      <c r="R210" s="247"/>
      <c r="W210" s="63"/>
    </row>
    <row r="211" spans="1:23" x14ac:dyDescent="0.2">
      <c r="A211" s="229"/>
      <c r="B211" s="298"/>
      <c r="C211" s="315"/>
      <c r="D211" s="25" t="s">
        <v>1</v>
      </c>
      <c r="E211" s="81">
        <v>22</v>
      </c>
      <c r="F211" s="220"/>
      <c r="G211" s="252"/>
      <c r="H211" s="284"/>
      <c r="I211" s="252"/>
      <c r="J211" s="84">
        <v>22</v>
      </c>
      <c r="K211" s="179">
        <f t="shared" ref="K211:K214" si="7">K216+K226+K231+K236+K241+K246+K251+K256</f>
        <v>19</v>
      </c>
      <c r="L211" s="179">
        <f t="shared" ref="L211:L214" si="8">L226+L231+L246+L256</f>
        <v>14</v>
      </c>
      <c r="M211" s="252"/>
      <c r="N211" s="252"/>
      <c r="O211" s="169">
        <f t="shared" ref="O211:P214" si="9">O221</f>
        <v>10</v>
      </c>
      <c r="P211" s="169">
        <f t="shared" si="9"/>
        <v>10</v>
      </c>
      <c r="Q211" s="247"/>
      <c r="R211" s="247"/>
      <c r="W211" s="63"/>
    </row>
    <row r="212" spans="1:23" x14ac:dyDescent="0.2">
      <c r="A212" s="229"/>
      <c r="B212" s="298"/>
      <c r="C212" s="315"/>
      <c r="D212" s="25" t="s">
        <v>5</v>
      </c>
      <c r="E212" s="81">
        <v>13</v>
      </c>
      <c r="F212" s="220"/>
      <c r="G212" s="252"/>
      <c r="H212" s="284"/>
      <c r="I212" s="252"/>
      <c r="J212" s="84">
        <v>13</v>
      </c>
      <c r="K212" s="179">
        <f t="shared" si="7"/>
        <v>17</v>
      </c>
      <c r="L212" s="179">
        <f t="shared" si="8"/>
        <v>11</v>
      </c>
      <c r="M212" s="252"/>
      <c r="N212" s="252"/>
      <c r="O212" s="169">
        <f t="shared" si="9"/>
        <v>6</v>
      </c>
      <c r="P212" s="169">
        <f t="shared" si="9"/>
        <v>6</v>
      </c>
      <c r="Q212" s="247"/>
      <c r="R212" s="247"/>
      <c r="W212" s="63"/>
    </row>
    <row r="213" spans="1:23" x14ac:dyDescent="0.2">
      <c r="A213" s="229"/>
      <c r="B213" s="298"/>
      <c r="C213" s="315"/>
      <c r="D213" s="129" t="s">
        <v>2</v>
      </c>
      <c r="E213" s="81">
        <v>29</v>
      </c>
      <c r="F213" s="220"/>
      <c r="G213" s="252"/>
      <c r="H213" s="284"/>
      <c r="I213" s="252"/>
      <c r="J213" s="84">
        <v>29</v>
      </c>
      <c r="K213" s="179">
        <f t="shared" si="7"/>
        <v>35</v>
      </c>
      <c r="L213" s="179">
        <f t="shared" si="8"/>
        <v>29</v>
      </c>
      <c r="M213" s="252"/>
      <c r="N213" s="252"/>
      <c r="O213" s="169">
        <f t="shared" si="9"/>
        <v>12</v>
      </c>
      <c r="P213" s="169">
        <f t="shared" si="9"/>
        <v>12</v>
      </c>
      <c r="Q213" s="247"/>
      <c r="R213" s="247"/>
      <c r="W213" s="63"/>
    </row>
    <row r="214" spans="1:23" x14ac:dyDescent="0.2">
      <c r="A214" s="229"/>
      <c r="B214" s="298"/>
      <c r="C214" s="316"/>
      <c r="D214" s="129" t="s">
        <v>3</v>
      </c>
      <c r="E214" s="81">
        <v>18</v>
      </c>
      <c r="F214" s="221"/>
      <c r="G214" s="252"/>
      <c r="H214" s="284"/>
      <c r="I214" s="252"/>
      <c r="J214" s="84">
        <v>18</v>
      </c>
      <c r="K214" s="179">
        <f t="shared" si="7"/>
        <v>23</v>
      </c>
      <c r="L214" s="179">
        <f t="shared" si="8"/>
        <v>18</v>
      </c>
      <c r="M214" s="252"/>
      <c r="N214" s="252"/>
      <c r="O214" s="169">
        <f t="shared" si="9"/>
        <v>4</v>
      </c>
      <c r="P214" s="169">
        <f t="shared" si="9"/>
        <v>4</v>
      </c>
      <c r="Q214" s="247"/>
      <c r="R214" s="247"/>
    </row>
    <row r="215" spans="1:23" x14ac:dyDescent="0.2">
      <c r="A215" s="229"/>
      <c r="B215" s="298"/>
      <c r="C215" s="434" t="s">
        <v>407</v>
      </c>
      <c r="D215" s="31" t="s">
        <v>0</v>
      </c>
      <c r="E215" s="79">
        <v>15</v>
      </c>
      <c r="F215" s="219"/>
      <c r="G215" s="252" t="s">
        <v>25</v>
      </c>
      <c r="H215" s="252" t="s">
        <v>508</v>
      </c>
      <c r="I215" s="252" t="s">
        <v>327</v>
      </c>
      <c r="J215" s="253"/>
      <c r="K215" s="21">
        <v>5</v>
      </c>
      <c r="L215" s="219"/>
      <c r="M215" s="267" t="s">
        <v>63</v>
      </c>
      <c r="N215" s="247"/>
      <c r="O215" s="247"/>
      <c r="P215" s="247"/>
      <c r="Q215" s="247"/>
      <c r="R215" s="247"/>
    </row>
    <row r="216" spans="1:23" x14ac:dyDescent="0.2">
      <c r="A216" s="229"/>
      <c r="B216" s="298"/>
      <c r="C216" s="434"/>
      <c r="D216" s="31" t="s">
        <v>1</v>
      </c>
      <c r="E216" s="79">
        <v>10</v>
      </c>
      <c r="F216" s="220"/>
      <c r="G216" s="252"/>
      <c r="H216" s="252"/>
      <c r="I216" s="252"/>
      <c r="J216" s="253"/>
      <c r="K216" s="21">
        <v>1</v>
      </c>
      <c r="L216" s="220"/>
      <c r="M216" s="267"/>
      <c r="N216" s="247"/>
      <c r="O216" s="247"/>
      <c r="P216" s="247"/>
      <c r="Q216" s="247"/>
      <c r="R216" s="247"/>
    </row>
    <row r="217" spans="1:23" x14ac:dyDescent="0.2">
      <c r="A217" s="229"/>
      <c r="B217" s="298"/>
      <c r="C217" s="434"/>
      <c r="D217" s="31" t="s">
        <v>5</v>
      </c>
      <c r="E217" s="79">
        <v>4</v>
      </c>
      <c r="F217" s="220"/>
      <c r="G217" s="252"/>
      <c r="H217" s="252"/>
      <c r="I217" s="252"/>
      <c r="J217" s="253"/>
      <c r="K217" s="21">
        <v>2</v>
      </c>
      <c r="L217" s="220"/>
      <c r="M217" s="267"/>
      <c r="N217" s="247"/>
      <c r="O217" s="247"/>
      <c r="P217" s="247"/>
      <c r="Q217" s="247"/>
      <c r="R217" s="247"/>
    </row>
    <row r="218" spans="1:23" x14ac:dyDescent="0.2">
      <c r="A218" s="229"/>
      <c r="B218" s="298"/>
      <c r="C218" s="434"/>
      <c r="D218" s="47" t="s">
        <v>2</v>
      </c>
      <c r="E218" s="79">
        <v>17</v>
      </c>
      <c r="F218" s="220"/>
      <c r="G218" s="252"/>
      <c r="H218" s="252"/>
      <c r="I218" s="252"/>
      <c r="J218" s="253"/>
      <c r="K218" s="21">
        <v>2</v>
      </c>
      <c r="L218" s="220"/>
      <c r="M218" s="267"/>
      <c r="N218" s="247"/>
      <c r="O218" s="247"/>
      <c r="P218" s="247"/>
      <c r="Q218" s="247"/>
      <c r="R218" s="247"/>
    </row>
    <row r="219" spans="1:23" x14ac:dyDescent="0.2">
      <c r="A219" s="229"/>
      <c r="B219" s="298"/>
      <c r="C219" s="434"/>
      <c r="D219" s="47" t="s">
        <v>3</v>
      </c>
      <c r="E219" s="79">
        <v>5</v>
      </c>
      <c r="F219" s="221"/>
      <c r="G219" s="252"/>
      <c r="H219" s="252"/>
      <c r="I219" s="252"/>
      <c r="J219" s="253"/>
      <c r="K219" s="21">
        <v>1</v>
      </c>
      <c r="L219" s="221"/>
      <c r="M219" s="267"/>
      <c r="N219" s="247"/>
      <c r="O219" s="247"/>
      <c r="P219" s="247"/>
      <c r="Q219" s="247"/>
      <c r="R219" s="247"/>
    </row>
    <row r="220" spans="1:23" x14ac:dyDescent="0.2">
      <c r="A220" s="229"/>
      <c r="B220" s="298"/>
      <c r="C220" s="434" t="s">
        <v>459</v>
      </c>
      <c r="D220" s="31" t="s">
        <v>0</v>
      </c>
      <c r="E220" s="79">
        <v>8</v>
      </c>
      <c r="F220" s="219"/>
      <c r="G220" s="252" t="s">
        <v>25</v>
      </c>
      <c r="H220" s="252" t="s">
        <v>64</v>
      </c>
      <c r="I220" s="252" t="s">
        <v>342</v>
      </c>
      <c r="J220" s="253"/>
      <c r="K220" s="219"/>
      <c r="L220" s="219"/>
      <c r="M220" s="267" t="s">
        <v>65</v>
      </c>
      <c r="N220" s="252" t="s">
        <v>62</v>
      </c>
      <c r="O220" s="21">
        <v>4</v>
      </c>
      <c r="P220" s="21">
        <v>4</v>
      </c>
      <c r="Q220" s="247"/>
      <c r="R220" s="247"/>
    </row>
    <row r="221" spans="1:23" x14ac:dyDescent="0.2">
      <c r="A221" s="229"/>
      <c r="B221" s="298"/>
      <c r="C221" s="434"/>
      <c r="D221" s="31" t="s">
        <v>1</v>
      </c>
      <c r="E221" s="79">
        <v>7</v>
      </c>
      <c r="F221" s="220"/>
      <c r="G221" s="252"/>
      <c r="H221" s="252"/>
      <c r="I221" s="252"/>
      <c r="J221" s="253"/>
      <c r="K221" s="220"/>
      <c r="L221" s="220"/>
      <c r="M221" s="267"/>
      <c r="N221" s="252"/>
      <c r="O221" s="21">
        <v>10</v>
      </c>
      <c r="P221" s="21">
        <v>10</v>
      </c>
      <c r="Q221" s="247"/>
      <c r="R221" s="247"/>
    </row>
    <row r="222" spans="1:23" x14ac:dyDescent="0.2">
      <c r="A222" s="229"/>
      <c r="B222" s="298"/>
      <c r="C222" s="434"/>
      <c r="D222" s="31" t="s">
        <v>5</v>
      </c>
      <c r="E222" s="79">
        <v>8</v>
      </c>
      <c r="F222" s="220"/>
      <c r="G222" s="252"/>
      <c r="H222" s="252"/>
      <c r="I222" s="252"/>
      <c r="J222" s="253"/>
      <c r="K222" s="220"/>
      <c r="L222" s="220"/>
      <c r="M222" s="267"/>
      <c r="N222" s="252"/>
      <c r="O222" s="21">
        <v>6</v>
      </c>
      <c r="P222" s="21">
        <v>6</v>
      </c>
      <c r="Q222" s="247"/>
      <c r="R222" s="247"/>
    </row>
    <row r="223" spans="1:23" x14ac:dyDescent="0.2">
      <c r="A223" s="229"/>
      <c r="B223" s="298"/>
      <c r="C223" s="434"/>
      <c r="D223" s="47" t="s">
        <v>2</v>
      </c>
      <c r="E223" s="79">
        <v>16</v>
      </c>
      <c r="F223" s="220"/>
      <c r="G223" s="252"/>
      <c r="H223" s="252"/>
      <c r="I223" s="252"/>
      <c r="J223" s="253"/>
      <c r="K223" s="220"/>
      <c r="L223" s="220"/>
      <c r="M223" s="267"/>
      <c r="N223" s="252"/>
      <c r="O223" s="21">
        <v>12</v>
      </c>
      <c r="P223" s="21">
        <v>12</v>
      </c>
      <c r="Q223" s="247"/>
      <c r="R223" s="247"/>
    </row>
    <row r="224" spans="1:23" x14ac:dyDescent="0.2">
      <c r="A224" s="229"/>
      <c r="B224" s="298"/>
      <c r="C224" s="434"/>
      <c r="D224" s="47" t="s">
        <v>3</v>
      </c>
      <c r="E224" s="79">
        <v>4</v>
      </c>
      <c r="F224" s="221"/>
      <c r="G224" s="252"/>
      <c r="H224" s="252"/>
      <c r="I224" s="252"/>
      <c r="J224" s="253"/>
      <c r="K224" s="221"/>
      <c r="L224" s="221"/>
      <c r="M224" s="267"/>
      <c r="N224" s="252"/>
      <c r="O224" s="21">
        <v>4</v>
      </c>
      <c r="P224" s="21">
        <v>4</v>
      </c>
      <c r="Q224" s="247"/>
      <c r="R224" s="247"/>
    </row>
    <row r="225" spans="1:19" x14ac:dyDescent="0.2">
      <c r="A225" s="229"/>
      <c r="B225" s="298"/>
      <c r="C225" s="416" t="s">
        <v>66</v>
      </c>
      <c r="D225" s="31" t="s">
        <v>0</v>
      </c>
      <c r="E225" s="79">
        <v>19</v>
      </c>
      <c r="F225" s="219"/>
      <c r="G225" s="252" t="s">
        <v>25</v>
      </c>
      <c r="H225" s="317" t="s">
        <v>548</v>
      </c>
      <c r="I225" s="252" t="s">
        <v>386</v>
      </c>
      <c r="J225" s="253"/>
      <c r="K225" s="21">
        <v>8</v>
      </c>
      <c r="L225" s="39">
        <v>8</v>
      </c>
      <c r="M225" s="286" t="s">
        <v>534</v>
      </c>
      <c r="N225" s="247"/>
      <c r="O225" s="247"/>
      <c r="P225" s="247"/>
      <c r="Q225" s="247"/>
      <c r="R225" s="247"/>
      <c r="S225" s="64"/>
    </row>
    <row r="226" spans="1:19" x14ac:dyDescent="0.2">
      <c r="A226" s="229"/>
      <c r="B226" s="298"/>
      <c r="C226" s="416"/>
      <c r="D226" s="31" t="s">
        <v>1</v>
      </c>
      <c r="E226" s="79">
        <v>13</v>
      </c>
      <c r="F226" s="220"/>
      <c r="G226" s="252"/>
      <c r="H226" s="317"/>
      <c r="I226" s="252"/>
      <c r="J226" s="253"/>
      <c r="K226" s="21">
        <v>4</v>
      </c>
      <c r="L226" s="39">
        <v>4</v>
      </c>
      <c r="M226" s="286"/>
      <c r="N226" s="247"/>
      <c r="O226" s="247"/>
      <c r="P226" s="247"/>
      <c r="Q226" s="247"/>
      <c r="R226" s="247"/>
    </row>
    <row r="227" spans="1:19" x14ac:dyDescent="0.2">
      <c r="A227" s="229"/>
      <c r="B227" s="298"/>
      <c r="C227" s="416"/>
      <c r="D227" s="31" t="s">
        <v>5</v>
      </c>
      <c r="E227" s="79">
        <v>10</v>
      </c>
      <c r="F227" s="220"/>
      <c r="G227" s="252"/>
      <c r="H227" s="317"/>
      <c r="I227" s="252"/>
      <c r="J227" s="253"/>
      <c r="K227" s="21">
        <v>4</v>
      </c>
      <c r="L227" s="39">
        <v>4</v>
      </c>
      <c r="M227" s="286"/>
      <c r="N227" s="247"/>
      <c r="O227" s="247"/>
      <c r="P227" s="247"/>
      <c r="Q227" s="247"/>
      <c r="R227" s="247"/>
    </row>
    <row r="228" spans="1:19" x14ac:dyDescent="0.2">
      <c r="A228" s="229"/>
      <c r="B228" s="298"/>
      <c r="C228" s="416"/>
      <c r="D228" s="47" t="s">
        <v>2</v>
      </c>
      <c r="E228" s="79">
        <v>21</v>
      </c>
      <c r="F228" s="220"/>
      <c r="G228" s="252"/>
      <c r="H228" s="317"/>
      <c r="I228" s="252"/>
      <c r="J228" s="253"/>
      <c r="K228" s="21">
        <v>9</v>
      </c>
      <c r="L228" s="39">
        <v>9</v>
      </c>
      <c r="M228" s="286"/>
      <c r="N228" s="247"/>
      <c r="O228" s="247"/>
      <c r="P228" s="247"/>
      <c r="Q228" s="247"/>
      <c r="R228" s="247"/>
    </row>
    <row r="229" spans="1:19" x14ac:dyDescent="0.2">
      <c r="A229" s="229"/>
      <c r="B229" s="298"/>
      <c r="C229" s="416"/>
      <c r="D229" s="47" t="s">
        <v>3</v>
      </c>
      <c r="E229" s="79">
        <v>13</v>
      </c>
      <c r="F229" s="221"/>
      <c r="G229" s="252"/>
      <c r="H229" s="317"/>
      <c r="I229" s="252"/>
      <c r="J229" s="253"/>
      <c r="K229" s="21">
        <v>4</v>
      </c>
      <c r="L229" s="39">
        <v>4</v>
      </c>
      <c r="M229" s="286"/>
      <c r="N229" s="247"/>
      <c r="O229" s="247"/>
      <c r="P229" s="247"/>
      <c r="Q229" s="247"/>
      <c r="R229" s="247"/>
    </row>
    <row r="230" spans="1:19" x14ac:dyDescent="0.2">
      <c r="A230" s="229"/>
      <c r="B230" s="298"/>
      <c r="C230" s="264" t="s">
        <v>67</v>
      </c>
      <c r="D230" s="31" t="s">
        <v>0</v>
      </c>
      <c r="E230" s="79">
        <v>7</v>
      </c>
      <c r="F230" s="219"/>
      <c r="G230" s="252" t="s">
        <v>25</v>
      </c>
      <c r="H230" s="278" t="s">
        <v>436</v>
      </c>
      <c r="I230" s="252" t="s">
        <v>386</v>
      </c>
      <c r="J230" s="253"/>
      <c r="K230" s="21">
        <v>4</v>
      </c>
      <c r="L230" s="21">
        <v>4</v>
      </c>
      <c r="M230" s="286" t="s">
        <v>612</v>
      </c>
      <c r="N230" s="247"/>
      <c r="O230" s="247"/>
      <c r="P230" s="247"/>
      <c r="Q230" s="247"/>
      <c r="R230" s="247"/>
    </row>
    <row r="231" spans="1:19" x14ac:dyDescent="0.2">
      <c r="A231" s="229"/>
      <c r="B231" s="298"/>
      <c r="C231" s="264"/>
      <c r="D231" s="31" t="s">
        <v>1</v>
      </c>
      <c r="E231" s="79">
        <v>6</v>
      </c>
      <c r="F231" s="220"/>
      <c r="G231" s="252"/>
      <c r="H231" s="278"/>
      <c r="I231" s="252"/>
      <c r="J231" s="253"/>
      <c r="K231" s="21">
        <v>1</v>
      </c>
      <c r="L231" s="21">
        <v>1</v>
      </c>
      <c r="M231" s="286"/>
      <c r="N231" s="247"/>
      <c r="O231" s="247"/>
      <c r="P231" s="247"/>
      <c r="Q231" s="247"/>
      <c r="R231" s="247"/>
    </row>
    <row r="232" spans="1:19" x14ac:dyDescent="0.2">
      <c r="A232" s="229"/>
      <c r="B232" s="298"/>
      <c r="C232" s="264"/>
      <c r="D232" s="31" t="s">
        <v>5</v>
      </c>
      <c r="E232" s="79">
        <v>2</v>
      </c>
      <c r="F232" s="220"/>
      <c r="G232" s="252"/>
      <c r="H232" s="278"/>
      <c r="I232" s="252"/>
      <c r="J232" s="253"/>
      <c r="K232" s="21">
        <v>1</v>
      </c>
      <c r="L232" s="21">
        <v>1</v>
      </c>
      <c r="M232" s="286"/>
      <c r="N232" s="247"/>
      <c r="O232" s="247"/>
      <c r="P232" s="247"/>
      <c r="Q232" s="247"/>
      <c r="R232" s="247"/>
    </row>
    <row r="233" spans="1:19" x14ac:dyDescent="0.2">
      <c r="A233" s="229"/>
      <c r="B233" s="298"/>
      <c r="C233" s="264"/>
      <c r="D233" s="47" t="s">
        <v>2</v>
      </c>
      <c r="E233" s="79">
        <v>10</v>
      </c>
      <c r="F233" s="220"/>
      <c r="G233" s="252"/>
      <c r="H233" s="278"/>
      <c r="I233" s="252"/>
      <c r="J233" s="253"/>
      <c r="K233" s="21">
        <v>7</v>
      </c>
      <c r="L233" s="21">
        <v>7</v>
      </c>
      <c r="M233" s="286"/>
      <c r="N233" s="247"/>
      <c r="O233" s="247"/>
      <c r="P233" s="247"/>
      <c r="Q233" s="247"/>
      <c r="R233" s="247"/>
    </row>
    <row r="234" spans="1:19" x14ac:dyDescent="0.2">
      <c r="A234" s="229"/>
      <c r="B234" s="298"/>
      <c r="C234" s="264"/>
      <c r="D234" s="47" t="s">
        <v>3</v>
      </c>
      <c r="E234" s="79">
        <v>9</v>
      </c>
      <c r="F234" s="221"/>
      <c r="G234" s="252"/>
      <c r="H234" s="278"/>
      <c r="I234" s="252"/>
      <c r="J234" s="253"/>
      <c r="K234" s="21">
        <v>3</v>
      </c>
      <c r="L234" s="21">
        <v>3</v>
      </c>
      <c r="M234" s="286"/>
      <c r="N234" s="247"/>
      <c r="O234" s="247"/>
      <c r="P234" s="247"/>
      <c r="Q234" s="247"/>
      <c r="R234" s="247"/>
    </row>
    <row r="235" spans="1:19" x14ac:dyDescent="0.2">
      <c r="A235" s="229"/>
      <c r="B235" s="298"/>
      <c r="C235" s="265" t="s">
        <v>434</v>
      </c>
      <c r="D235" s="31" t="s">
        <v>0</v>
      </c>
      <c r="E235" s="79">
        <v>15</v>
      </c>
      <c r="F235" s="219"/>
      <c r="G235" s="252" t="s">
        <v>25</v>
      </c>
      <c r="H235" s="278" t="s">
        <v>437</v>
      </c>
      <c r="I235" s="252" t="s">
        <v>345</v>
      </c>
      <c r="J235" s="253"/>
      <c r="K235" s="21">
        <v>3</v>
      </c>
      <c r="L235" s="219"/>
      <c r="M235" s="267" t="s">
        <v>68</v>
      </c>
      <c r="N235" s="247"/>
      <c r="O235" s="247"/>
      <c r="P235" s="247"/>
      <c r="Q235" s="247"/>
      <c r="R235" s="247"/>
    </row>
    <row r="236" spans="1:19" x14ac:dyDescent="0.2">
      <c r="A236" s="229"/>
      <c r="B236" s="298"/>
      <c r="C236" s="265"/>
      <c r="D236" s="31" t="s">
        <v>1</v>
      </c>
      <c r="E236" s="79">
        <v>10</v>
      </c>
      <c r="F236" s="220"/>
      <c r="G236" s="252"/>
      <c r="H236" s="278"/>
      <c r="I236" s="252"/>
      <c r="J236" s="253"/>
      <c r="K236" s="21">
        <v>1</v>
      </c>
      <c r="L236" s="220"/>
      <c r="M236" s="267"/>
      <c r="N236" s="247"/>
      <c r="O236" s="247"/>
      <c r="P236" s="247"/>
      <c r="Q236" s="247"/>
      <c r="R236" s="247"/>
    </row>
    <row r="237" spans="1:19" x14ac:dyDescent="0.2">
      <c r="A237" s="229"/>
      <c r="B237" s="298"/>
      <c r="C237" s="265"/>
      <c r="D237" s="31" t="s">
        <v>5</v>
      </c>
      <c r="E237" s="79">
        <v>5</v>
      </c>
      <c r="F237" s="220"/>
      <c r="G237" s="252"/>
      <c r="H237" s="278"/>
      <c r="I237" s="252"/>
      <c r="J237" s="253"/>
      <c r="K237" s="21">
        <v>1</v>
      </c>
      <c r="L237" s="220"/>
      <c r="M237" s="267"/>
      <c r="N237" s="247"/>
      <c r="O237" s="247"/>
      <c r="P237" s="247"/>
      <c r="Q237" s="247"/>
      <c r="R237" s="247"/>
    </row>
    <row r="238" spans="1:19" x14ac:dyDescent="0.2">
      <c r="A238" s="229"/>
      <c r="B238" s="298"/>
      <c r="C238" s="265"/>
      <c r="D238" s="47" t="s">
        <v>2</v>
      </c>
      <c r="E238" s="79">
        <v>14</v>
      </c>
      <c r="F238" s="220"/>
      <c r="G238" s="252"/>
      <c r="H238" s="278"/>
      <c r="I238" s="252"/>
      <c r="J238" s="253"/>
      <c r="K238" s="21">
        <v>2</v>
      </c>
      <c r="L238" s="220"/>
      <c r="M238" s="267"/>
      <c r="N238" s="247"/>
      <c r="O238" s="247"/>
      <c r="P238" s="247"/>
      <c r="Q238" s="247"/>
      <c r="R238" s="247"/>
    </row>
    <row r="239" spans="1:19" x14ac:dyDescent="0.2">
      <c r="A239" s="229"/>
      <c r="B239" s="298"/>
      <c r="C239" s="265"/>
      <c r="D239" s="47" t="s">
        <v>3</v>
      </c>
      <c r="E239" s="79">
        <v>9</v>
      </c>
      <c r="F239" s="221"/>
      <c r="G239" s="252"/>
      <c r="H239" s="278"/>
      <c r="I239" s="252"/>
      <c r="J239" s="253"/>
      <c r="K239" s="21">
        <v>1</v>
      </c>
      <c r="L239" s="221"/>
      <c r="M239" s="267"/>
      <c r="N239" s="247"/>
      <c r="O239" s="247"/>
      <c r="P239" s="247"/>
      <c r="Q239" s="247"/>
      <c r="R239" s="247"/>
    </row>
    <row r="240" spans="1:19" x14ac:dyDescent="0.2">
      <c r="A240" s="229"/>
      <c r="B240" s="298"/>
      <c r="C240" s="264" t="s">
        <v>435</v>
      </c>
      <c r="D240" s="31" t="s">
        <v>0</v>
      </c>
      <c r="E240" s="79">
        <v>9</v>
      </c>
      <c r="F240" s="219"/>
      <c r="G240" s="252" t="s">
        <v>25</v>
      </c>
      <c r="H240" s="278" t="s">
        <v>438</v>
      </c>
      <c r="I240" s="252" t="s">
        <v>386</v>
      </c>
      <c r="J240" s="253"/>
      <c r="K240" s="21">
        <v>1</v>
      </c>
      <c r="L240" s="219"/>
      <c r="M240" s="252" t="s">
        <v>68</v>
      </c>
      <c r="N240" s="247"/>
      <c r="O240" s="247"/>
      <c r="P240" s="247"/>
      <c r="Q240" s="247"/>
      <c r="R240" s="247"/>
    </row>
    <row r="241" spans="1:18" x14ac:dyDescent="0.2">
      <c r="A241" s="229"/>
      <c r="B241" s="298"/>
      <c r="C241" s="264"/>
      <c r="D241" s="31" t="s">
        <v>1</v>
      </c>
      <c r="E241" s="79">
        <v>5</v>
      </c>
      <c r="F241" s="220"/>
      <c r="G241" s="252"/>
      <c r="H241" s="278"/>
      <c r="I241" s="252"/>
      <c r="J241" s="253"/>
      <c r="K241" s="21">
        <v>1</v>
      </c>
      <c r="L241" s="220"/>
      <c r="M241" s="252"/>
      <c r="N241" s="247"/>
      <c r="O241" s="247"/>
      <c r="P241" s="247"/>
      <c r="Q241" s="247"/>
      <c r="R241" s="247"/>
    </row>
    <row r="242" spans="1:18" x14ac:dyDescent="0.2">
      <c r="A242" s="229"/>
      <c r="B242" s="298"/>
      <c r="C242" s="264"/>
      <c r="D242" s="31" t="s">
        <v>5</v>
      </c>
      <c r="E242" s="79">
        <v>4</v>
      </c>
      <c r="F242" s="220"/>
      <c r="G242" s="252"/>
      <c r="H242" s="278"/>
      <c r="I242" s="252"/>
      <c r="J242" s="253"/>
      <c r="K242" s="21">
        <v>1</v>
      </c>
      <c r="L242" s="220"/>
      <c r="M242" s="252"/>
      <c r="N242" s="247"/>
      <c r="O242" s="247"/>
      <c r="P242" s="247"/>
      <c r="Q242" s="247"/>
      <c r="R242" s="247"/>
    </row>
    <row r="243" spans="1:18" x14ac:dyDescent="0.2">
      <c r="A243" s="229"/>
      <c r="B243" s="298"/>
      <c r="C243" s="264"/>
      <c r="D243" s="47" t="s">
        <v>2</v>
      </c>
      <c r="E243" s="79">
        <v>4</v>
      </c>
      <c r="F243" s="220"/>
      <c r="G243" s="252"/>
      <c r="H243" s="278"/>
      <c r="I243" s="252"/>
      <c r="J243" s="253"/>
      <c r="K243" s="21">
        <v>1</v>
      </c>
      <c r="L243" s="220"/>
      <c r="M243" s="252"/>
      <c r="N243" s="247"/>
      <c r="O243" s="247"/>
      <c r="P243" s="247"/>
      <c r="Q243" s="247"/>
      <c r="R243" s="247"/>
    </row>
    <row r="244" spans="1:18" x14ac:dyDescent="0.2">
      <c r="A244" s="229"/>
      <c r="B244" s="298"/>
      <c r="C244" s="264"/>
      <c r="D244" s="47" t="s">
        <v>3</v>
      </c>
      <c r="E244" s="79">
        <v>1</v>
      </c>
      <c r="F244" s="221"/>
      <c r="G244" s="252"/>
      <c r="H244" s="278"/>
      <c r="I244" s="252"/>
      <c r="J244" s="253"/>
      <c r="K244" s="21">
        <v>1</v>
      </c>
      <c r="L244" s="221"/>
      <c r="M244" s="252"/>
      <c r="N244" s="247"/>
      <c r="O244" s="247"/>
      <c r="P244" s="247"/>
      <c r="Q244" s="247"/>
      <c r="R244" s="247"/>
    </row>
    <row r="245" spans="1:18" ht="12.95" customHeight="1" x14ac:dyDescent="0.2">
      <c r="A245" s="229"/>
      <c r="B245" s="298"/>
      <c r="C245" s="447" t="s">
        <v>349</v>
      </c>
      <c r="D245" s="86" t="s">
        <v>0</v>
      </c>
      <c r="E245" s="4">
        <v>8</v>
      </c>
      <c r="F245" s="231"/>
      <c r="G245" s="286" t="s">
        <v>25</v>
      </c>
      <c r="H245" s="441" t="s">
        <v>350</v>
      </c>
      <c r="I245" s="246" t="s">
        <v>599</v>
      </c>
      <c r="J245" s="219"/>
      <c r="K245" s="87">
        <v>8</v>
      </c>
      <c r="L245" s="96">
        <v>8</v>
      </c>
      <c r="M245" s="222" t="s">
        <v>535</v>
      </c>
      <c r="N245" s="234"/>
      <c r="O245" s="234"/>
      <c r="P245" s="234"/>
      <c r="Q245" s="234"/>
      <c r="R245" s="234"/>
    </row>
    <row r="246" spans="1:18" x14ac:dyDescent="0.2">
      <c r="A246" s="229"/>
      <c r="B246" s="298"/>
      <c r="C246" s="448"/>
      <c r="D246" s="86" t="s">
        <v>1</v>
      </c>
      <c r="E246" s="4">
        <v>7</v>
      </c>
      <c r="F246" s="232"/>
      <c r="G246" s="286"/>
      <c r="H246" s="442"/>
      <c r="I246" s="246"/>
      <c r="J246" s="220"/>
      <c r="K246" s="87">
        <v>7</v>
      </c>
      <c r="L246" s="96">
        <v>7</v>
      </c>
      <c r="M246" s="223"/>
      <c r="N246" s="235"/>
      <c r="O246" s="235"/>
      <c r="P246" s="235"/>
      <c r="Q246" s="235"/>
      <c r="R246" s="235"/>
    </row>
    <row r="247" spans="1:18" x14ac:dyDescent="0.2">
      <c r="A247" s="229"/>
      <c r="B247" s="298"/>
      <c r="C247" s="448"/>
      <c r="D247" s="86" t="s">
        <v>5</v>
      </c>
      <c r="E247" s="4">
        <v>4</v>
      </c>
      <c r="F247" s="232"/>
      <c r="G247" s="286"/>
      <c r="H247" s="442"/>
      <c r="I247" s="246"/>
      <c r="J247" s="220"/>
      <c r="K247" s="87">
        <v>4</v>
      </c>
      <c r="L247" s="96">
        <v>4</v>
      </c>
      <c r="M247" s="223"/>
      <c r="N247" s="235"/>
      <c r="O247" s="235"/>
      <c r="P247" s="235"/>
      <c r="Q247" s="235"/>
      <c r="R247" s="235"/>
    </row>
    <row r="248" spans="1:18" x14ac:dyDescent="0.2">
      <c r="A248" s="229"/>
      <c r="B248" s="298"/>
      <c r="C248" s="448"/>
      <c r="D248" s="86" t="s">
        <v>2</v>
      </c>
      <c r="E248" s="4">
        <v>10</v>
      </c>
      <c r="F248" s="232"/>
      <c r="G248" s="286"/>
      <c r="H248" s="442"/>
      <c r="I248" s="246"/>
      <c r="J248" s="220"/>
      <c r="K248" s="87">
        <v>10</v>
      </c>
      <c r="L248" s="96">
        <v>10</v>
      </c>
      <c r="M248" s="223"/>
      <c r="N248" s="235"/>
      <c r="O248" s="235"/>
      <c r="P248" s="235"/>
      <c r="Q248" s="235"/>
      <c r="R248" s="235"/>
    </row>
    <row r="249" spans="1:18" x14ac:dyDescent="0.2">
      <c r="A249" s="229"/>
      <c r="B249" s="298"/>
      <c r="C249" s="449"/>
      <c r="D249" s="86" t="s">
        <v>3</v>
      </c>
      <c r="E249" s="4">
        <v>10</v>
      </c>
      <c r="F249" s="233"/>
      <c r="G249" s="286"/>
      <c r="H249" s="443"/>
      <c r="I249" s="246"/>
      <c r="J249" s="221"/>
      <c r="K249" s="87">
        <v>10</v>
      </c>
      <c r="L249" s="96">
        <v>10</v>
      </c>
      <c r="M249" s="224"/>
      <c r="N249" s="236"/>
      <c r="O249" s="236"/>
      <c r="P249" s="236"/>
      <c r="Q249" s="236"/>
      <c r="R249" s="236"/>
    </row>
    <row r="250" spans="1:18" x14ac:dyDescent="0.2">
      <c r="A250" s="229"/>
      <c r="B250" s="298"/>
      <c r="C250" s="424" t="s">
        <v>511</v>
      </c>
      <c r="D250" s="86" t="s">
        <v>0</v>
      </c>
      <c r="E250" s="79">
        <v>3</v>
      </c>
      <c r="F250" s="219"/>
      <c r="G250" s="252" t="s">
        <v>25</v>
      </c>
      <c r="H250" s="283" t="s">
        <v>69</v>
      </c>
      <c r="I250" s="252" t="s">
        <v>373</v>
      </c>
      <c r="J250" s="253"/>
      <c r="K250" s="79">
        <v>2</v>
      </c>
      <c r="L250" s="257"/>
      <c r="M250" s="252" t="s">
        <v>325</v>
      </c>
      <c r="N250" s="247"/>
      <c r="O250" s="247"/>
      <c r="P250" s="247"/>
      <c r="Q250" s="247"/>
      <c r="R250" s="247"/>
    </row>
    <row r="251" spans="1:18" x14ac:dyDescent="0.2">
      <c r="A251" s="229"/>
      <c r="B251" s="298"/>
      <c r="C251" s="424"/>
      <c r="D251" s="86" t="s">
        <v>1</v>
      </c>
      <c r="E251" s="79">
        <v>3</v>
      </c>
      <c r="F251" s="220"/>
      <c r="G251" s="252"/>
      <c r="H251" s="283"/>
      <c r="I251" s="252"/>
      <c r="J251" s="253"/>
      <c r="K251" s="79">
        <v>2</v>
      </c>
      <c r="L251" s="258"/>
      <c r="M251" s="252"/>
      <c r="N251" s="247"/>
      <c r="O251" s="247"/>
      <c r="P251" s="247"/>
      <c r="Q251" s="247"/>
      <c r="R251" s="247"/>
    </row>
    <row r="252" spans="1:18" x14ac:dyDescent="0.2">
      <c r="A252" s="229"/>
      <c r="B252" s="298"/>
      <c r="C252" s="424"/>
      <c r="D252" s="86" t="s">
        <v>5</v>
      </c>
      <c r="E252" s="79">
        <v>4</v>
      </c>
      <c r="F252" s="220"/>
      <c r="G252" s="252"/>
      <c r="H252" s="283"/>
      <c r="I252" s="252"/>
      <c r="J252" s="253"/>
      <c r="K252" s="79">
        <v>2</v>
      </c>
      <c r="L252" s="258"/>
      <c r="M252" s="252"/>
      <c r="N252" s="247"/>
      <c r="O252" s="247"/>
      <c r="P252" s="247"/>
      <c r="Q252" s="247"/>
      <c r="R252" s="247"/>
    </row>
    <row r="253" spans="1:18" x14ac:dyDescent="0.2">
      <c r="A253" s="229"/>
      <c r="B253" s="298"/>
      <c r="C253" s="424"/>
      <c r="D253" s="86" t="s">
        <v>2</v>
      </c>
      <c r="E253" s="79">
        <v>2</v>
      </c>
      <c r="F253" s="220"/>
      <c r="G253" s="252"/>
      <c r="H253" s="283"/>
      <c r="I253" s="252"/>
      <c r="J253" s="253"/>
      <c r="K253" s="79">
        <v>1</v>
      </c>
      <c r="L253" s="258"/>
      <c r="M253" s="252"/>
      <c r="N253" s="247"/>
      <c r="O253" s="247"/>
      <c r="P253" s="247"/>
      <c r="Q253" s="247"/>
      <c r="R253" s="247"/>
    </row>
    <row r="254" spans="1:18" x14ac:dyDescent="0.2">
      <c r="A254" s="229"/>
      <c r="B254" s="298"/>
      <c r="C254" s="424"/>
      <c r="D254" s="86" t="s">
        <v>3</v>
      </c>
      <c r="E254" s="79">
        <v>4</v>
      </c>
      <c r="F254" s="221"/>
      <c r="G254" s="252"/>
      <c r="H254" s="283"/>
      <c r="I254" s="252"/>
      <c r="J254" s="253"/>
      <c r="K254" s="79">
        <v>2</v>
      </c>
      <c r="L254" s="259"/>
      <c r="M254" s="252"/>
      <c r="N254" s="247"/>
      <c r="O254" s="247"/>
      <c r="P254" s="247"/>
      <c r="Q254" s="247"/>
      <c r="R254" s="247"/>
    </row>
    <row r="255" spans="1:18" x14ac:dyDescent="0.2">
      <c r="A255" s="229"/>
      <c r="B255" s="298"/>
      <c r="C255" s="496" t="s">
        <v>510</v>
      </c>
      <c r="D255" s="86" t="s">
        <v>0</v>
      </c>
      <c r="E255" s="79">
        <v>3</v>
      </c>
      <c r="F255" s="219"/>
      <c r="G255" s="252" t="s">
        <v>25</v>
      </c>
      <c r="H255" s="283" t="s">
        <v>69</v>
      </c>
      <c r="I255" s="252" t="s">
        <v>536</v>
      </c>
      <c r="J255" s="253"/>
      <c r="K255" s="79">
        <v>2</v>
      </c>
      <c r="L255" s="79">
        <v>2</v>
      </c>
      <c r="M255" s="267" t="s">
        <v>70</v>
      </c>
      <c r="N255" s="247"/>
      <c r="O255" s="247"/>
      <c r="P255" s="247"/>
      <c r="Q255" s="247"/>
      <c r="R255" s="247"/>
    </row>
    <row r="256" spans="1:18" x14ac:dyDescent="0.2">
      <c r="A256" s="229"/>
      <c r="B256" s="298"/>
      <c r="C256" s="496"/>
      <c r="D256" s="86" t="s">
        <v>1</v>
      </c>
      <c r="E256" s="79">
        <v>3</v>
      </c>
      <c r="F256" s="220"/>
      <c r="G256" s="252"/>
      <c r="H256" s="283"/>
      <c r="I256" s="252"/>
      <c r="J256" s="253"/>
      <c r="K256" s="79">
        <v>2</v>
      </c>
      <c r="L256" s="79">
        <v>2</v>
      </c>
      <c r="M256" s="267"/>
      <c r="N256" s="247"/>
      <c r="O256" s="247"/>
      <c r="P256" s="247"/>
      <c r="Q256" s="247"/>
      <c r="R256" s="247"/>
    </row>
    <row r="257" spans="1:18" x14ac:dyDescent="0.2">
      <c r="A257" s="229"/>
      <c r="B257" s="298"/>
      <c r="C257" s="496"/>
      <c r="D257" s="86" t="s">
        <v>5</v>
      </c>
      <c r="E257" s="79">
        <v>4</v>
      </c>
      <c r="F257" s="220"/>
      <c r="G257" s="252"/>
      <c r="H257" s="283"/>
      <c r="I257" s="252"/>
      <c r="J257" s="253"/>
      <c r="K257" s="79">
        <v>2</v>
      </c>
      <c r="L257" s="79">
        <v>2</v>
      </c>
      <c r="M257" s="267"/>
      <c r="N257" s="247"/>
      <c r="O257" s="247"/>
      <c r="P257" s="247"/>
      <c r="Q257" s="247"/>
      <c r="R257" s="247"/>
    </row>
    <row r="258" spans="1:18" x14ac:dyDescent="0.2">
      <c r="A258" s="229"/>
      <c r="B258" s="298"/>
      <c r="C258" s="496"/>
      <c r="D258" s="86" t="s">
        <v>2</v>
      </c>
      <c r="E258" s="79">
        <v>5</v>
      </c>
      <c r="F258" s="220"/>
      <c r="G258" s="252"/>
      <c r="H258" s="283"/>
      <c r="I258" s="252"/>
      <c r="J258" s="253"/>
      <c r="K258" s="79">
        <v>3</v>
      </c>
      <c r="L258" s="79">
        <v>3</v>
      </c>
      <c r="M258" s="267"/>
      <c r="N258" s="247"/>
      <c r="O258" s="247"/>
      <c r="P258" s="247"/>
      <c r="Q258" s="247"/>
      <c r="R258" s="247"/>
    </row>
    <row r="259" spans="1:18" x14ac:dyDescent="0.2">
      <c r="A259" s="230"/>
      <c r="B259" s="313"/>
      <c r="C259" s="496"/>
      <c r="D259" s="86" t="s">
        <v>3</v>
      </c>
      <c r="E259" s="79">
        <v>1</v>
      </c>
      <c r="F259" s="221"/>
      <c r="G259" s="252"/>
      <c r="H259" s="283"/>
      <c r="I259" s="252"/>
      <c r="J259" s="253"/>
      <c r="K259" s="79">
        <v>1</v>
      </c>
      <c r="L259" s="79">
        <v>1</v>
      </c>
      <c r="M259" s="267"/>
      <c r="N259" s="247"/>
      <c r="O259" s="247"/>
      <c r="P259" s="247"/>
      <c r="Q259" s="247"/>
      <c r="R259" s="247"/>
    </row>
    <row r="260" spans="1:18" ht="15" customHeight="1" x14ac:dyDescent="0.2">
      <c r="A260" s="310" t="s">
        <v>71</v>
      </c>
      <c r="B260" s="297" t="s">
        <v>72</v>
      </c>
      <c r="C260" s="314" t="s">
        <v>73</v>
      </c>
      <c r="D260" s="30" t="s">
        <v>291</v>
      </c>
      <c r="E260" s="10"/>
      <c r="F260" s="10"/>
      <c r="G260" s="10"/>
      <c r="H260" s="10"/>
      <c r="I260" s="10"/>
      <c r="J260" s="10">
        <f>SUM(J261:J265)</f>
        <v>34</v>
      </c>
      <c r="K260" s="10">
        <f>SUM(K261:K265)</f>
        <v>30</v>
      </c>
      <c r="L260" s="10"/>
      <c r="M260" s="10"/>
      <c r="N260" s="10"/>
      <c r="O260" s="10"/>
      <c r="P260" s="10"/>
      <c r="Q260" s="10"/>
      <c r="R260" s="10"/>
    </row>
    <row r="261" spans="1:18" x14ac:dyDescent="0.2">
      <c r="A261" s="311"/>
      <c r="B261" s="298"/>
      <c r="C261" s="315"/>
      <c r="D261" s="133" t="s">
        <v>0</v>
      </c>
      <c r="E261" s="81">
        <v>3</v>
      </c>
      <c r="F261" s="302"/>
      <c r="G261" s="292" t="s">
        <v>25</v>
      </c>
      <c r="H261" s="274"/>
      <c r="I261" s="292" t="s">
        <v>373</v>
      </c>
      <c r="J261" s="81">
        <v>3</v>
      </c>
      <c r="K261" s="81">
        <f>K266+K271+K276+K281+K286</f>
        <v>8</v>
      </c>
      <c r="L261" s="254"/>
      <c r="M261" s="252" t="s">
        <v>27</v>
      </c>
      <c r="N261" s="247"/>
      <c r="O261" s="247"/>
      <c r="P261" s="247"/>
      <c r="Q261" s="247"/>
      <c r="R261" s="247"/>
    </row>
    <row r="262" spans="1:18" x14ac:dyDescent="0.2">
      <c r="A262" s="311"/>
      <c r="B262" s="298"/>
      <c r="C262" s="315"/>
      <c r="D262" s="133" t="s">
        <v>1</v>
      </c>
      <c r="E262" s="81">
        <v>6</v>
      </c>
      <c r="F262" s="303"/>
      <c r="G262" s="292"/>
      <c r="H262" s="274"/>
      <c r="I262" s="292"/>
      <c r="J262" s="81">
        <v>6</v>
      </c>
      <c r="K262" s="179">
        <f t="shared" ref="K262:K265" si="10">K267+K272+K277+K282+K287</f>
        <v>7</v>
      </c>
      <c r="L262" s="255"/>
      <c r="M262" s="252"/>
      <c r="N262" s="247"/>
      <c r="O262" s="247"/>
      <c r="P262" s="247"/>
      <c r="Q262" s="247"/>
      <c r="R262" s="247"/>
    </row>
    <row r="263" spans="1:18" x14ac:dyDescent="0.2">
      <c r="A263" s="311"/>
      <c r="B263" s="298"/>
      <c r="C263" s="315"/>
      <c r="D263" s="133" t="s">
        <v>5</v>
      </c>
      <c r="E263" s="81">
        <v>5</v>
      </c>
      <c r="F263" s="303"/>
      <c r="G263" s="292"/>
      <c r="H263" s="274"/>
      <c r="I263" s="292"/>
      <c r="J263" s="81">
        <v>5</v>
      </c>
      <c r="K263" s="179">
        <f t="shared" si="10"/>
        <v>8</v>
      </c>
      <c r="L263" s="255"/>
      <c r="M263" s="252"/>
      <c r="N263" s="247"/>
      <c r="O263" s="247"/>
      <c r="P263" s="247"/>
      <c r="Q263" s="247"/>
      <c r="R263" s="247"/>
    </row>
    <row r="264" spans="1:18" x14ac:dyDescent="0.2">
      <c r="A264" s="311"/>
      <c r="B264" s="298"/>
      <c r="C264" s="315"/>
      <c r="D264" s="129" t="s">
        <v>2</v>
      </c>
      <c r="E264" s="81">
        <v>9</v>
      </c>
      <c r="F264" s="303"/>
      <c r="G264" s="292"/>
      <c r="H264" s="274"/>
      <c r="I264" s="292"/>
      <c r="J264" s="81">
        <v>10</v>
      </c>
      <c r="K264" s="179">
        <f t="shared" si="10"/>
        <v>4</v>
      </c>
      <c r="L264" s="255"/>
      <c r="M264" s="252"/>
      <c r="N264" s="247"/>
      <c r="O264" s="247"/>
      <c r="P264" s="247"/>
      <c r="Q264" s="247"/>
      <c r="R264" s="247"/>
    </row>
    <row r="265" spans="1:18" x14ac:dyDescent="0.2">
      <c r="A265" s="311"/>
      <c r="B265" s="298"/>
      <c r="C265" s="316"/>
      <c r="D265" s="129" t="s">
        <v>3</v>
      </c>
      <c r="E265" s="81">
        <v>9</v>
      </c>
      <c r="F265" s="304"/>
      <c r="G265" s="292"/>
      <c r="H265" s="274"/>
      <c r="I265" s="292"/>
      <c r="J265" s="81">
        <v>10</v>
      </c>
      <c r="K265" s="179">
        <f t="shared" si="10"/>
        <v>3</v>
      </c>
      <c r="L265" s="256"/>
      <c r="M265" s="252"/>
      <c r="N265" s="247"/>
      <c r="O265" s="247"/>
      <c r="P265" s="247"/>
      <c r="Q265" s="247"/>
      <c r="R265" s="247"/>
    </row>
    <row r="266" spans="1:18" x14ac:dyDescent="0.2">
      <c r="A266" s="311"/>
      <c r="B266" s="298"/>
      <c r="C266" s="265" t="s">
        <v>407</v>
      </c>
      <c r="D266" s="31" t="s">
        <v>0</v>
      </c>
      <c r="E266" s="4">
        <v>2</v>
      </c>
      <c r="F266" s="242"/>
      <c r="G266" s="246" t="s">
        <v>25</v>
      </c>
      <c r="H266" s="306" t="s">
        <v>74</v>
      </c>
      <c r="I266" s="252" t="s">
        <v>327</v>
      </c>
      <c r="J266" s="253"/>
      <c r="K266" s="21">
        <v>2</v>
      </c>
      <c r="L266" s="219"/>
      <c r="M266" s="252" t="s">
        <v>75</v>
      </c>
      <c r="N266" s="247"/>
      <c r="O266" s="247"/>
      <c r="P266" s="247"/>
      <c r="Q266" s="247"/>
      <c r="R266" s="247"/>
    </row>
    <row r="267" spans="1:18" x14ac:dyDescent="0.2">
      <c r="A267" s="311"/>
      <c r="B267" s="298"/>
      <c r="C267" s="265"/>
      <c r="D267" s="31" t="s">
        <v>1</v>
      </c>
      <c r="E267" s="4">
        <v>1</v>
      </c>
      <c r="F267" s="243"/>
      <c r="G267" s="246"/>
      <c r="H267" s="306"/>
      <c r="I267" s="252"/>
      <c r="J267" s="253"/>
      <c r="K267" s="21">
        <v>1</v>
      </c>
      <c r="L267" s="220"/>
      <c r="M267" s="252"/>
      <c r="N267" s="247"/>
      <c r="O267" s="247"/>
      <c r="P267" s="247"/>
      <c r="Q267" s="247"/>
      <c r="R267" s="247"/>
    </row>
    <row r="268" spans="1:18" x14ac:dyDescent="0.2">
      <c r="A268" s="311"/>
      <c r="B268" s="298"/>
      <c r="C268" s="265"/>
      <c r="D268" s="31" t="s">
        <v>5</v>
      </c>
      <c r="E268" s="4"/>
      <c r="F268" s="243"/>
      <c r="G268" s="246"/>
      <c r="H268" s="306"/>
      <c r="I268" s="252"/>
      <c r="J268" s="253"/>
      <c r="K268" s="21"/>
      <c r="L268" s="220"/>
      <c r="M268" s="252"/>
      <c r="N268" s="247"/>
      <c r="O268" s="247"/>
      <c r="P268" s="247"/>
      <c r="Q268" s="247"/>
      <c r="R268" s="247"/>
    </row>
    <row r="269" spans="1:18" x14ac:dyDescent="0.2">
      <c r="A269" s="311"/>
      <c r="B269" s="298"/>
      <c r="C269" s="265"/>
      <c r="D269" s="47" t="s">
        <v>2</v>
      </c>
      <c r="E269" s="4"/>
      <c r="F269" s="243"/>
      <c r="G269" s="246"/>
      <c r="H269" s="306"/>
      <c r="I269" s="252"/>
      <c r="J269" s="253"/>
      <c r="K269" s="21">
        <v>1</v>
      </c>
      <c r="L269" s="220"/>
      <c r="M269" s="252"/>
      <c r="N269" s="247"/>
      <c r="O269" s="247"/>
      <c r="P269" s="247"/>
      <c r="Q269" s="247"/>
      <c r="R269" s="247"/>
    </row>
    <row r="270" spans="1:18" x14ac:dyDescent="0.2">
      <c r="A270" s="311"/>
      <c r="B270" s="298"/>
      <c r="C270" s="265"/>
      <c r="D270" s="47" t="s">
        <v>3</v>
      </c>
      <c r="E270" s="4"/>
      <c r="F270" s="244"/>
      <c r="G270" s="246"/>
      <c r="H270" s="306"/>
      <c r="I270" s="252"/>
      <c r="J270" s="253"/>
      <c r="K270" s="21"/>
      <c r="L270" s="221"/>
      <c r="M270" s="252"/>
      <c r="N270" s="247"/>
      <c r="O270" s="247"/>
      <c r="P270" s="247"/>
      <c r="Q270" s="247"/>
      <c r="R270" s="247"/>
    </row>
    <row r="271" spans="1:18" ht="12.75" customHeight="1" x14ac:dyDescent="0.2">
      <c r="A271" s="311"/>
      <c r="B271" s="298"/>
      <c r="C271" s="265" t="s">
        <v>439</v>
      </c>
      <c r="D271" s="31" t="s">
        <v>0</v>
      </c>
      <c r="E271" s="4">
        <v>3</v>
      </c>
      <c r="F271" s="242"/>
      <c r="G271" s="246" t="s">
        <v>25</v>
      </c>
      <c r="H271" s="260" t="s">
        <v>441</v>
      </c>
      <c r="I271" s="252" t="s">
        <v>373</v>
      </c>
      <c r="J271" s="253"/>
      <c r="K271" s="21">
        <v>1</v>
      </c>
      <c r="L271" s="219"/>
      <c r="M271" s="252" t="s">
        <v>76</v>
      </c>
      <c r="N271" s="247"/>
      <c r="O271" s="247"/>
      <c r="P271" s="247"/>
      <c r="Q271" s="247"/>
      <c r="R271" s="247"/>
    </row>
    <row r="272" spans="1:18" x14ac:dyDescent="0.2">
      <c r="A272" s="311"/>
      <c r="B272" s="298"/>
      <c r="C272" s="265"/>
      <c r="D272" s="31" t="s">
        <v>1</v>
      </c>
      <c r="E272" s="4">
        <v>4</v>
      </c>
      <c r="F272" s="243"/>
      <c r="G272" s="246"/>
      <c r="H272" s="260"/>
      <c r="I272" s="252"/>
      <c r="J272" s="253"/>
      <c r="K272" s="21">
        <v>2</v>
      </c>
      <c r="L272" s="220"/>
      <c r="M272" s="252"/>
      <c r="N272" s="247"/>
      <c r="O272" s="247"/>
      <c r="P272" s="247"/>
      <c r="Q272" s="247"/>
      <c r="R272" s="247"/>
    </row>
    <row r="273" spans="1:19" x14ac:dyDescent="0.2">
      <c r="A273" s="311"/>
      <c r="B273" s="298"/>
      <c r="C273" s="265"/>
      <c r="D273" s="31" t="s">
        <v>5</v>
      </c>
      <c r="E273" s="4">
        <v>6</v>
      </c>
      <c r="F273" s="243"/>
      <c r="G273" s="246"/>
      <c r="H273" s="260"/>
      <c r="I273" s="252"/>
      <c r="J273" s="253"/>
      <c r="K273" s="21">
        <v>3</v>
      </c>
      <c r="L273" s="220"/>
      <c r="M273" s="252"/>
      <c r="N273" s="247"/>
      <c r="O273" s="247"/>
      <c r="P273" s="247"/>
      <c r="Q273" s="247"/>
      <c r="R273" s="247"/>
    </row>
    <row r="274" spans="1:19" x14ac:dyDescent="0.2">
      <c r="A274" s="311"/>
      <c r="B274" s="298"/>
      <c r="C274" s="265"/>
      <c r="D274" s="47" t="s">
        <v>2</v>
      </c>
      <c r="E274" s="4">
        <v>3</v>
      </c>
      <c r="F274" s="243"/>
      <c r="G274" s="246"/>
      <c r="H274" s="260"/>
      <c r="I274" s="252"/>
      <c r="J274" s="253"/>
      <c r="K274" s="21">
        <v>1</v>
      </c>
      <c r="L274" s="220"/>
      <c r="M274" s="252"/>
      <c r="N274" s="247"/>
      <c r="O274" s="247"/>
      <c r="P274" s="247"/>
      <c r="Q274" s="247"/>
      <c r="R274" s="247"/>
    </row>
    <row r="275" spans="1:19" x14ac:dyDescent="0.2">
      <c r="A275" s="311"/>
      <c r="B275" s="298"/>
      <c r="C275" s="265"/>
      <c r="D275" s="47" t="s">
        <v>3</v>
      </c>
      <c r="E275" s="4">
        <v>1</v>
      </c>
      <c r="F275" s="244"/>
      <c r="G275" s="246"/>
      <c r="H275" s="260"/>
      <c r="I275" s="252"/>
      <c r="J275" s="253"/>
      <c r="K275" s="21">
        <v>1</v>
      </c>
      <c r="L275" s="221"/>
      <c r="M275" s="252"/>
      <c r="N275" s="247"/>
      <c r="O275" s="247"/>
      <c r="P275" s="247"/>
      <c r="Q275" s="247"/>
      <c r="R275" s="247"/>
    </row>
    <row r="276" spans="1:19" ht="12.95" customHeight="1" x14ac:dyDescent="0.2">
      <c r="A276" s="311"/>
      <c r="B276" s="298"/>
      <c r="C276" s="261" t="s">
        <v>440</v>
      </c>
      <c r="D276" s="31" t="s">
        <v>0</v>
      </c>
      <c r="E276" s="4">
        <v>2</v>
      </c>
      <c r="F276" s="251"/>
      <c r="G276" s="246" t="s">
        <v>25</v>
      </c>
      <c r="H276" s="444" t="s">
        <v>74</v>
      </c>
      <c r="I276" s="246" t="s">
        <v>380</v>
      </c>
      <c r="J276" s="219"/>
      <c r="K276" s="59">
        <v>2</v>
      </c>
      <c r="L276" s="219"/>
      <c r="M276" s="275" t="s">
        <v>531</v>
      </c>
      <c r="N276" s="234"/>
      <c r="O276" s="234"/>
      <c r="P276" s="234"/>
      <c r="Q276" s="234"/>
      <c r="R276" s="234"/>
      <c r="S276" s="2"/>
    </row>
    <row r="277" spans="1:19" x14ac:dyDescent="0.2">
      <c r="A277" s="311"/>
      <c r="B277" s="298"/>
      <c r="C277" s="262"/>
      <c r="D277" s="31" t="s">
        <v>1</v>
      </c>
      <c r="E277" s="4">
        <v>1</v>
      </c>
      <c r="F277" s="251"/>
      <c r="G277" s="246"/>
      <c r="H277" s="445"/>
      <c r="I277" s="246"/>
      <c r="J277" s="220"/>
      <c r="K277" s="4">
        <v>1</v>
      </c>
      <c r="L277" s="220"/>
      <c r="M277" s="276"/>
      <c r="N277" s="235"/>
      <c r="O277" s="235"/>
      <c r="P277" s="235"/>
      <c r="Q277" s="235"/>
      <c r="R277" s="235"/>
    </row>
    <row r="278" spans="1:19" x14ac:dyDescent="0.2">
      <c r="A278" s="311"/>
      <c r="B278" s="298"/>
      <c r="C278" s="262"/>
      <c r="D278" s="31" t="s">
        <v>5</v>
      </c>
      <c r="E278" s="4"/>
      <c r="F278" s="251"/>
      <c r="G278" s="246"/>
      <c r="H278" s="445"/>
      <c r="I278" s="246"/>
      <c r="J278" s="220"/>
      <c r="K278" s="4"/>
      <c r="L278" s="220"/>
      <c r="M278" s="276"/>
      <c r="N278" s="235"/>
      <c r="O278" s="235"/>
      <c r="P278" s="235"/>
      <c r="Q278" s="235"/>
      <c r="R278" s="235"/>
    </row>
    <row r="279" spans="1:19" x14ac:dyDescent="0.2">
      <c r="A279" s="311"/>
      <c r="B279" s="298"/>
      <c r="C279" s="262"/>
      <c r="D279" s="47" t="s">
        <v>2</v>
      </c>
      <c r="E279" s="4"/>
      <c r="F279" s="251"/>
      <c r="G279" s="246"/>
      <c r="H279" s="445"/>
      <c r="I279" s="246"/>
      <c r="J279" s="220"/>
      <c r="K279" s="4"/>
      <c r="L279" s="220"/>
      <c r="M279" s="276"/>
      <c r="N279" s="235"/>
      <c r="O279" s="235"/>
      <c r="P279" s="235"/>
      <c r="Q279" s="235"/>
      <c r="R279" s="235"/>
    </row>
    <row r="280" spans="1:19" x14ac:dyDescent="0.2">
      <c r="A280" s="311"/>
      <c r="B280" s="298"/>
      <c r="C280" s="263"/>
      <c r="D280" s="47" t="s">
        <v>3</v>
      </c>
      <c r="E280" s="4"/>
      <c r="F280" s="251"/>
      <c r="G280" s="246"/>
      <c r="H280" s="446"/>
      <c r="I280" s="246"/>
      <c r="J280" s="221"/>
      <c r="K280" s="4"/>
      <c r="L280" s="221"/>
      <c r="M280" s="277"/>
      <c r="N280" s="236"/>
      <c r="O280" s="236"/>
      <c r="P280" s="236"/>
      <c r="Q280" s="236"/>
      <c r="R280" s="236"/>
    </row>
    <row r="281" spans="1:19" ht="12.95" customHeight="1" x14ac:dyDescent="0.2">
      <c r="A281" s="311"/>
      <c r="B281" s="298"/>
      <c r="C281" s="261" t="s">
        <v>428</v>
      </c>
      <c r="D281" s="31" t="s">
        <v>0</v>
      </c>
      <c r="E281" s="4"/>
      <c r="F281" s="245"/>
      <c r="G281" s="252" t="s">
        <v>25</v>
      </c>
      <c r="H281" s="438" t="s">
        <v>427</v>
      </c>
      <c r="I281" s="246" t="s">
        <v>516</v>
      </c>
      <c r="J281" s="219"/>
      <c r="K281" s="4"/>
      <c r="L281" s="219"/>
      <c r="M281" s="275" t="s">
        <v>533</v>
      </c>
      <c r="N281" s="234"/>
      <c r="O281" s="234"/>
      <c r="P281" s="234"/>
      <c r="Q281" s="234"/>
      <c r="R281" s="234"/>
    </row>
    <row r="282" spans="1:19" x14ac:dyDescent="0.2">
      <c r="A282" s="311"/>
      <c r="B282" s="298"/>
      <c r="C282" s="262"/>
      <c r="D282" s="31" t="s">
        <v>1</v>
      </c>
      <c r="E282" s="4"/>
      <c r="F282" s="245"/>
      <c r="G282" s="252"/>
      <c r="H282" s="439"/>
      <c r="I282" s="246"/>
      <c r="J282" s="220"/>
      <c r="K282" s="4"/>
      <c r="L282" s="220"/>
      <c r="M282" s="276"/>
      <c r="N282" s="235"/>
      <c r="O282" s="235"/>
      <c r="P282" s="235"/>
      <c r="Q282" s="235"/>
      <c r="R282" s="235"/>
    </row>
    <row r="283" spans="1:19" x14ac:dyDescent="0.2">
      <c r="A283" s="311"/>
      <c r="B283" s="298"/>
      <c r="C283" s="262"/>
      <c r="D283" s="31" t="s">
        <v>5</v>
      </c>
      <c r="E283" s="4"/>
      <c r="F283" s="245"/>
      <c r="G283" s="252"/>
      <c r="H283" s="439"/>
      <c r="I283" s="246"/>
      <c r="J283" s="220"/>
      <c r="K283" s="4"/>
      <c r="L283" s="220"/>
      <c r="M283" s="276"/>
      <c r="N283" s="235"/>
      <c r="O283" s="235"/>
      <c r="P283" s="235"/>
      <c r="Q283" s="235"/>
      <c r="R283" s="235"/>
    </row>
    <row r="284" spans="1:19" x14ac:dyDescent="0.2">
      <c r="A284" s="311"/>
      <c r="B284" s="298"/>
      <c r="C284" s="262"/>
      <c r="D284" s="47" t="s">
        <v>2</v>
      </c>
      <c r="E284" s="4">
        <v>1</v>
      </c>
      <c r="F284" s="245"/>
      <c r="G284" s="252"/>
      <c r="H284" s="439"/>
      <c r="I284" s="246"/>
      <c r="J284" s="220"/>
      <c r="K284" s="4">
        <v>1</v>
      </c>
      <c r="L284" s="220"/>
      <c r="M284" s="276"/>
      <c r="N284" s="235"/>
      <c r="O284" s="235"/>
      <c r="P284" s="235"/>
      <c r="Q284" s="235"/>
      <c r="R284" s="235"/>
    </row>
    <row r="285" spans="1:19" x14ac:dyDescent="0.2">
      <c r="A285" s="311"/>
      <c r="B285" s="298"/>
      <c r="C285" s="263"/>
      <c r="D285" s="47" t="s">
        <v>3</v>
      </c>
      <c r="E285" s="4"/>
      <c r="F285" s="245"/>
      <c r="G285" s="252"/>
      <c r="H285" s="440"/>
      <c r="I285" s="246"/>
      <c r="J285" s="221"/>
      <c r="K285" s="4"/>
      <c r="L285" s="221"/>
      <c r="M285" s="277"/>
      <c r="N285" s="236"/>
      <c r="O285" s="236"/>
      <c r="P285" s="236"/>
      <c r="Q285" s="236"/>
      <c r="R285" s="236"/>
    </row>
    <row r="286" spans="1:19" ht="12.75" customHeight="1" x14ac:dyDescent="0.2">
      <c r="A286" s="311"/>
      <c r="B286" s="298"/>
      <c r="C286" s="265" t="s">
        <v>594</v>
      </c>
      <c r="D286" s="31" t="s">
        <v>0</v>
      </c>
      <c r="E286" s="4">
        <v>3</v>
      </c>
      <c r="F286" s="219"/>
      <c r="G286" s="252" t="s">
        <v>25</v>
      </c>
      <c r="H286" s="283" t="s">
        <v>441</v>
      </c>
      <c r="I286" s="252" t="s">
        <v>373</v>
      </c>
      <c r="J286" s="253"/>
      <c r="K286" s="4">
        <v>3</v>
      </c>
      <c r="L286" s="219"/>
      <c r="M286" s="246" t="s">
        <v>537</v>
      </c>
      <c r="N286" s="247"/>
      <c r="O286" s="247"/>
      <c r="P286" s="247"/>
      <c r="Q286" s="247"/>
      <c r="R286" s="247"/>
    </row>
    <row r="287" spans="1:19" x14ac:dyDescent="0.2">
      <c r="A287" s="311"/>
      <c r="B287" s="298"/>
      <c r="C287" s="265"/>
      <c r="D287" s="31" t="s">
        <v>1</v>
      </c>
      <c r="E287" s="4">
        <v>3</v>
      </c>
      <c r="F287" s="220"/>
      <c r="G287" s="252"/>
      <c r="H287" s="283"/>
      <c r="I287" s="252"/>
      <c r="J287" s="253"/>
      <c r="K287" s="4">
        <v>3</v>
      </c>
      <c r="L287" s="220"/>
      <c r="M287" s="246"/>
      <c r="N287" s="247"/>
      <c r="O287" s="247"/>
      <c r="P287" s="247"/>
      <c r="Q287" s="247"/>
      <c r="R287" s="247"/>
    </row>
    <row r="288" spans="1:19" x14ac:dyDescent="0.2">
      <c r="A288" s="311"/>
      <c r="B288" s="298"/>
      <c r="C288" s="265"/>
      <c r="D288" s="31" t="s">
        <v>5</v>
      </c>
      <c r="E288" s="4">
        <v>5</v>
      </c>
      <c r="F288" s="220"/>
      <c r="G288" s="252"/>
      <c r="H288" s="283"/>
      <c r="I288" s="252"/>
      <c r="J288" s="253"/>
      <c r="K288" s="4">
        <v>5</v>
      </c>
      <c r="L288" s="220"/>
      <c r="M288" s="246"/>
      <c r="N288" s="247"/>
      <c r="O288" s="247"/>
      <c r="P288" s="247"/>
      <c r="Q288" s="247"/>
      <c r="R288" s="247"/>
    </row>
    <row r="289" spans="1:18" x14ac:dyDescent="0.2">
      <c r="A289" s="311"/>
      <c r="B289" s="298"/>
      <c r="C289" s="265"/>
      <c r="D289" s="47" t="s">
        <v>2</v>
      </c>
      <c r="E289" s="4">
        <v>1</v>
      </c>
      <c r="F289" s="220"/>
      <c r="G289" s="252"/>
      <c r="H289" s="283"/>
      <c r="I289" s="252"/>
      <c r="J289" s="253"/>
      <c r="K289" s="4">
        <v>1</v>
      </c>
      <c r="L289" s="220"/>
      <c r="M289" s="246"/>
      <c r="N289" s="247"/>
      <c r="O289" s="247"/>
      <c r="P289" s="247"/>
      <c r="Q289" s="247"/>
      <c r="R289" s="247"/>
    </row>
    <row r="290" spans="1:18" x14ac:dyDescent="0.2">
      <c r="A290" s="312"/>
      <c r="B290" s="313"/>
      <c r="C290" s="265"/>
      <c r="D290" s="47" t="s">
        <v>3</v>
      </c>
      <c r="E290" s="4">
        <v>2</v>
      </c>
      <c r="F290" s="221"/>
      <c r="G290" s="252"/>
      <c r="H290" s="283"/>
      <c r="I290" s="252"/>
      <c r="J290" s="253"/>
      <c r="K290" s="4">
        <v>2</v>
      </c>
      <c r="L290" s="221"/>
      <c r="M290" s="246"/>
      <c r="N290" s="247"/>
      <c r="O290" s="247"/>
      <c r="P290" s="247"/>
      <c r="Q290" s="247"/>
      <c r="R290" s="247"/>
    </row>
    <row r="291" spans="1:18" ht="15" customHeight="1" x14ac:dyDescent="0.2">
      <c r="A291" s="228" t="s">
        <v>77</v>
      </c>
      <c r="B291" s="297" t="s">
        <v>294</v>
      </c>
      <c r="C291" s="299" t="s">
        <v>443</v>
      </c>
      <c r="D291" s="30" t="s">
        <v>291</v>
      </c>
      <c r="E291" s="10"/>
      <c r="F291" s="10"/>
      <c r="G291" s="10"/>
      <c r="H291" s="10"/>
      <c r="I291" s="10"/>
      <c r="J291" s="10">
        <f>SUM(J292:J296)</f>
        <v>17</v>
      </c>
      <c r="K291" s="10">
        <f>SUM(K292:K296)</f>
        <v>48</v>
      </c>
      <c r="L291" s="10">
        <f>SUM(L292:L296)</f>
        <v>48</v>
      </c>
      <c r="M291" s="10"/>
      <c r="N291" s="10"/>
      <c r="O291" s="10"/>
      <c r="P291" s="10"/>
      <c r="Q291" s="10"/>
      <c r="R291" s="10"/>
    </row>
    <row r="292" spans="1:18" x14ac:dyDescent="0.2">
      <c r="A292" s="229"/>
      <c r="B292" s="298"/>
      <c r="C292" s="300"/>
      <c r="D292" s="133" t="s">
        <v>0</v>
      </c>
      <c r="E292" s="81">
        <v>2</v>
      </c>
      <c r="F292" s="302"/>
      <c r="G292" s="237" t="s">
        <v>25</v>
      </c>
      <c r="H292" s="292" t="s">
        <v>442</v>
      </c>
      <c r="I292" s="292" t="s">
        <v>600</v>
      </c>
      <c r="J292" s="81">
        <v>2</v>
      </c>
      <c r="K292" s="81">
        <f>K297</f>
        <v>2</v>
      </c>
      <c r="L292" s="167">
        <f>L297</f>
        <v>2</v>
      </c>
      <c r="M292" s="252"/>
      <c r="N292" s="247"/>
      <c r="O292" s="247"/>
      <c r="P292" s="247"/>
      <c r="Q292" s="247"/>
      <c r="R292" s="247"/>
    </row>
    <row r="293" spans="1:18" ht="12.75" customHeight="1" x14ac:dyDescent="0.2">
      <c r="A293" s="229"/>
      <c r="B293" s="298"/>
      <c r="C293" s="300"/>
      <c r="D293" s="133" t="s">
        <v>1</v>
      </c>
      <c r="E293" s="81">
        <v>1</v>
      </c>
      <c r="F293" s="303"/>
      <c r="G293" s="237"/>
      <c r="H293" s="292"/>
      <c r="I293" s="292"/>
      <c r="J293" s="81">
        <v>1</v>
      </c>
      <c r="K293" s="179">
        <f t="shared" ref="K293:K296" si="11">K298</f>
        <v>1</v>
      </c>
      <c r="L293" s="167">
        <f t="shared" ref="L293:L296" si="12">L298</f>
        <v>1</v>
      </c>
      <c r="M293" s="252"/>
      <c r="N293" s="247"/>
      <c r="O293" s="247"/>
      <c r="P293" s="247"/>
      <c r="Q293" s="247"/>
      <c r="R293" s="247"/>
    </row>
    <row r="294" spans="1:18" ht="12.75" customHeight="1" x14ac:dyDescent="0.2">
      <c r="A294" s="229"/>
      <c r="B294" s="298"/>
      <c r="C294" s="300"/>
      <c r="D294" s="133" t="s">
        <v>5</v>
      </c>
      <c r="E294" s="81">
        <v>6</v>
      </c>
      <c r="F294" s="303"/>
      <c r="G294" s="237"/>
      <c r="H294" s="292"/>
      <c r="I294" s="292"/>
      <c r="J294" s="81">
        <v>8</v>
      </c>
      <c r="K294" s="179">
        <f t="shared" si="11"/>
        <v>20</v>
      </c>
      <c r="L294" s="167">
        <f t="shared" si="12"/>
        <v>20</v>
      </c>
      <c r="M294" s="252"/>
      <c r="N294" s="247"/>
      <c r="O294" s="247"/>
      <c r="P294" s="247"/>
      <c r="Q294" s="247"/>
      <c r="R294" s="247"/>
    </row>
    <row r="295" spans="1:18" ht="12.75" customHeight="1" x14ac:dyDescent="0.2">
      <c r="A295" s="229"/>
      <c r="B295" s="298"/>
      <c r="C295" s="300"/>
      <c r="D295" s="129" t="s">
        <v>2</v>
      </c>
      <c r="E295" s="81">
        <v>3</v>
      </c>
      <c r="F295" s="303"/>
      <c r="G295" s="237"/>
      <c r="H295" s="292"/>
      <c r="I295" s="292"/>
      <c r="J295" s="81">
        <v>4</v>
      </c>
      <c r="K295" s="179">
        <f t="shared" si="11"/>
        <v>12</v>
      </c>
      <c r="L295" s="167">
        <f t="shared" si="12"/>
        <v>12</v>
      </c>
      <c r="M295" s="252"/>
      <c r="N295" s="247"/>
      <c r="O295" s="247"/>
      <c r="P295" s="247"/>
      <c r="Q295" s="247"/>
      <c r="R295" s="247"/>
    </row>
    <row r="296" spans="1:18" ht="12.75" customHeight="1" x14ac:dyDescent="0.2">
      <c r="A296" s="229"/>
      <c r="B296" s="298"/>
      <c r="C296" s="301"/>
      <c r="D296" s="129" t="s">
        <v>3</v>
      </c>
      <c r="E296" s="81">
        <v>2</v>
      </c>
      <c r="F296" s="304"/>
      <c r="G296" s="237"/>
      <c r="H296" s="292"/>
      <c r="I296" s="292"/>
      <c r="J296" s="81">
        <v>2</v>
      </c>
      <c r="K296" s="179">
        <f t="shared" si="11"/>
        <v>13</v>
      </c>
      <c r="L296" s="167">
        <f t="shared" si="12"/>
        <v>13</v>
      </c>
      <c r="M296" s="252"/>
      <c r="N296" s="247"/>
      <c r="O296" s="247"/>
      <c r="P296" s="247"/>
      <c r="Q296" s="247"/>
      <c r="R296" s="247"/>
    </row>
    <row r="297" spans="1:18" x14ac:dyDescent="0.2">
      <c r="A297" s="229"/>
      <c r="B297" s="298"/>
      <c r="C297" s="305" t="s">
        <v>444</v>
      </c>
      <c r="D297" s="31" t="s">
        <v>0</v>
      </c>
      <c r="E297" s="81">
        <v>2</v>
      </c>
      <c r="F297" s="302"/>
      <c r="G297" s="237" t="s">
        <v>25</v>
      </c>
      <c r="H297" s="292" t="s">
        <v>538</v>
      </c>
      <c r="I297" s="292" t="s">
        <v>601</v>
      </c>
      <c r="J297" s="237"/>
      <c r="K297" s="79">
        <v>2</v>
      </c>
      <c r="L297" s="79">
        <v>2</v>
      </c>
      <c r="M297" s="252" t="s">
        <v>78</v>
      </c>
      <c r="N297" s="234"/>
      <c r="O297" s="234"/>
      <c r="P297" s="234"/>
      <c r="Q297" s="234"/>
      <c r="R297" s="234"/>
    </row>
    <row r="298" spans="1:18" x14ac:dyDescent="0.2">
      <c r="A298" s="229"/>
      <c r="B298" s="298"/>
      <c r="C298" s="305"/>
      <c r="D298" s="31" t="s">
        <v>1</v>
      </c>
      <c r="E298" s="81">
        <v>1</v>
      </c>
      <c r="F298" s="303"/>
      <c r="G298" s="237"/>
      <c r="H298" s="292"/>
      <c r="I298" s="292"/>
      <c r="J298" s="237"/>
      <c r="K298" s="79">
        <v>1</v>
      </c>
      <c r="L298" s="79">
        <v>1</v>
      </c>
      <c r="M298" s="252"/>
      <c r="N298" s="235"/>
      <c r="O298" s="235"/>
      <c r="P298" s="235"/>
      <c r="Q298" s="235"/>
      <c r="R298" s="235"/>
    </row>
    <row r="299" spans="1:18" x14ac:dyDescent="0.2">
      <c r="A299" s="229"/>
      <c r="B299" s="298"/>
      <c r="C299" s="305"/>
      <c r="D299" s="31" t="s">
        <v>5</v>
      </c>
      <c r="E299" s="81">
        <v>6</v>
      </c>
      <c r="F299" s="303"/>
      <c r="G299" s="237"/>
      <c r="H299" s="292"/>
      <c r="I299" s="292"/>
      <c r="J299" s="237"/>
      <c r="K299" s="79">
        <v>20</v>
      </c>
      <c r="L299" s="79">
        <v>20</v>
      </c>
      <c r="M299" s="252"/>
      <c r="N299" s="235"/>
      <c r="O299" s="235"/>
      <c r="P299" s="235"/>
      <c r="Q299" s="235"/>
      <c r="R299" s="235"/>
    </row>
    <row r="300" spans="1:18" x14ac:dyDescent="0.2">
      <c r="A300" s="229"/>
      <c r="B300" s="298"/>
      <c r="C300" s="305"/>
      <c r="D300" s="47" t="s">
        <v>2</v>
      </c>
      <c r="E300" s="81">
        <v>3</v>
      </c>
      <c r="F300" s="303"/>
      <c r="G300" s="237"/>
      <c r="H300" s="292"/>
      <c r="I300" s="292"/>
      <c r="J300" s="237"/>
      <c r="K300" s="79">
        <v>12</v>
      </c>
      <c r="L300" s="79">
        <v>12</v>
      </c>
      <c r="M300" s="252"/>
      <c r="N300" s="235"/>
      <c r="O300" s="235"/>
      <c r="P300" s="235"/>
      <c r="Q300" s="235"/>
      <c r="R300" s="235"/>
    </row>
    <row r="301" spans="1:18" x14ac:dyDescent="0.2">
      <c r="A301" s="229"/>
      <c r="B301" s="298"/>
      <c r="C301" s="305"/>
      <c r="D301" s="47" t="s">
        <v>3</v>
      </c>
      <c r="E301" s="81">
        <v>2</v>
      </c>
      <c r="F301" s="304"/>
      <c r="G301" s="237"/>
      <c r="H301" s="292"/>
      <c r="I301" s="292"/>
      <c r="J301" s="237"/>
      <c r="K301" s="79">
        <v>13</v>
      </c>
      <c r="L301" s="109">
        <v>13</v>
      </c>
      <c r="M301" s="252"/>
      <c r="N301" s="236"/>
      <c r="O301" s="236"/>
      <c r="P301" s="236"/>
      <c r="Q301" s="236"/>
      <c r="R301" s="236"/>
    </row>
    <row r="302" spans="1:18" ht="15" customHeight="1" x14ac:dyDescent="0.2">
      <c r="A302" s="228" t="s">
        <v>79</v>
      </c>
      <c r="B302" s="297" t="s">
        <v>506</v>
      </c>
      <c r="C302" s="365" t="s">
        <v>458</v>
      </c>
      <c r="D302" s="30" t="s">
        <v>291</v>
      </c>
      <c r="E302" s="10"/>
      <c r="F302" s="98"/>
      <c r="G302" s="98"/>
      <c r="H302" s="98"/>
      <c r="I302" s="10"/>
      <c r="J302" s="10">
        <f>SUM(J303:J307)</f>
        <v>48</v>
      </c>
      <c r="K302" s="10">
        <f>SUM(K303:K307)</f>
        <v>96</v>
      </c>
      <c r="L302" s="10">
        <f>SUM(L303:L307)</f>
        <v>96</v>
      </c>
      <c r="M302" s="10"/>
      <c r="N302" s="10"/>
      <c r="O302" s="10"/>
      <c r="P302" s="10"/>
      <c r="Q302" s="10"/>
      <c r="R302" s="10"/>
    </row>
    <row r="303" spans="1:18" x14ac:dyDescent="0.2">
      <c r="A303" s="229"/>
      <c r="B303" s="298"/>
      <c r="C303" s="366"/>
      <c r="D303" s="82" t="s">
        <v>0</v>
      </c>
      <c r="E303" s="80">
        <v>20</v>
      </c>
      <c r="F303" s="285"/>
      <c r="G303" s="285"/>
      <c r="H303" s="285"/>
      <c r="I303" s="248"/>
      <c r="J303" s="180">
        <v>20</v>
      </c>
      <c r="K303" s="179">
        <f>K308+K313</f>
        <v>40</v>
      </c>
      <c r="L303" s="179">
        <f>L308+L313</f>
        <v>40</v>
      </c>
      <c r="M303" s="248"/>
      <c r="N303" s="248"/>
      <c r="O303" s="248"/>
      <c r="P303" s="248"/>
      <c r="Q303" s="248"/>
      <c r="R303" s="248"/>
    </row>
    <row r="304" spans="1:18" x14ac:dyDescent="0.2">
      <c r="A304" s="229"/>
      <c r="B304" s="298"/>
      <c r="C304" s="366"/>
      <c r="D304" s="82" t="s">
        <v>1</v>
      </c>
      <c r="E304" s="80">
        <v>4</v>
      </c>
      <c r="F304" s="285"/>
      <c r="G304" s="285"/>
      <c r="H304" s="285"/>
      <c r="I304" s="249"/>
      <c r="J304" s="180">
        <v>4</v>
      </c>
      <c r="K304" s="179">
        <f t="shared" ref="K304:L307" si="13">K309+K314</f>
        <v>8</v>
      </c>
      <c r="L304" s="179">
        <f t="shared" si="13"/>
        <v>8</v>
      </c>
      <c r="M304" s="249"/>
      <c r="N304" s="249"/>
      <c r="O304" s="249"/>
      <c r="P304" s="249"/>
      <c r="Q304" s="249"/>
      <c r="R304" s="249"/>
    </row>
    <row r="305" spans="1:19" x14ac:dyDescent="0.2">
      <c r="A305" s="229"/>
      <c r="B305" s="298"/>
      <c r="C305" s="366"/>
      <c r="D305" s="82" t="s">
        <v>5</v>
      </c>
      <c r="E305" s="80">
        <v>7</v>
      </c>
      <c r="F305" s="285"/>
      <c r="G305" s="285"/>
      <c r="H305" s="285"/>
      <c r="I305" s="249"/>
      <c r="J305" s="180">
        <v>7</v>
      </c>
      <c r="K305" s="179">
        <f t="shared" si="13"/>
        <v>14</v>
      </c>
      <c r="L305" s="179">
        <f t="shared" si="13"/>
        <v>14</v>
      </c>
      <c r="M305" s="249"/>
      <c r="N305" s="249"/>
      <c r="O305" s="249"/>
      <c r="P305" s="249"/>
      <c r="Q305" s="249"/>
      <c r="R305" s="249"/>
    </row>
    <row r="306" spans="1:19" x14ac:dyDescent="0.2">
      <c r="A306" s="229"/>
      <c r="B306" s="298"/>
      <c r="C306" s="366"/>
      <c r="D306" s="82" t="s">
        <v>2</v>
      </c>
      <c r="E306" s="80">
        <v>7</v>
      </c>
      <c r="F306" s="285"/>
      <c r="G306" s="285"/>
      <c r="H306" s="285"/>
      <c r="I306" s="249"/>
      <c r="J306" s="180">
        <v>7</v>
      </c>
      <c r="K306" s="179">
        <f t="shared" si="13"/>
        <v>14</v>
      </c>
      <c r="L306" s="179">
        <f t="shared" si="13"/>
        <v>14</v>
      </c>
      <c r="M306" s="249"/>
      <c r="N306" s="249"/>
      <c r="O306" s="249"/>
      <c r="P306" s="249"/>
      <c r="Q306" s="249"/>
      <c r="R306" s="249"/>
    </row>
    <row r="307" spans="1:19" x14ac:dyDescent="0.2">
      <c r="A307" s="229"/>
      <c r="B307" s="298"/>
      <c r="C307" s="366"/>
      <c r="D307" s="82" t="s">
        <v>3</v>
      </c>
      <c r="E307" s="80">
        <v>10</v>
      </c>
      <c r="F307" s="285"/>
      <c r="G307" s="285"/>
      <c r="H307" s="285"/>
      <c r="I307" s="250"/>
      <c r="J307" s="180">
        <v>10</v>
      </c>
      <c r="K307" s="179">
        <f t="shared" si="13"/>
        <v>20</v>
      </c>
      <c r="L307" s="179">
        <f t="shared" si="13"/>
        <v>20</v>
      </c>
      <c r="M307" s="250"/>
      <c r="N307" s="250"/>
      <c r="O307" s="250"/>
      <c r="P307" s="250"/>
      <c r="Q307" s="250"/>
      <c r="R307" s="250"/>
    </row>
    <row r="308" spans="1:19" x14ac:dyDescent="0.2">
      <c r="A308" s="229"/>
      <c r="B308" s="298"/>
      <c r="C308" s="305" t="s">
        <v>457</v>
      </c>
      <c r="D308" s="31" t="s">
        <v>0</v>
      </c>
      <c r="E308" s="78">
        <v>20</v>
      </c>
      <c r="F308" s="220"/>
      <c r="G308" s="221" t="s">
        <v>80</v>
      </c>
      <c r="H308" s="443" t="s">
        <v>445</v>
      </c>
      <c r="I308" s="252" t="s">
        <v>378</v>
      </c>
      <c r="J308" s="219"/>
      <c r="K308" s="78">
        <v>20</v>
      </c>
      <c r="L308" s="78">
        <v>20</v>
      </c>
      <c r="M308" s="246" t="s">
        <v>613</v>
      </c>
      <c r="N308" s="248"/>
      <c r="O308" s="248"/>
      <c r="P308" s="248"/>
      <c r="Q308" s="248"/>
      <c r="R308" s="248"/>
    </row>
    <row r="309" spans="1:19" x14ac:dyDescent="0.2">
      <c r="A309" s="229"/>
      <c r="B309" s="298"/>
      <c r="C309" s="305"/>
      <c r="D309" s="31" t="s">
        <v>1</v>
      </c>
      <c r="E309" s="78">
        <v>4</v>
      </c>
      <c r="F309" s="220"/>
      <c r="G309" s="253"/>
      <c r="H309" s="317"/>
      <c r="I309" s="252"/>
      <c r="J309" s="220"/>
      <c r="K309" s="78">
        <v>4</v>
      </c>
      <c r="L309" s="78">
        <v>4</v>
      </c>
      <c r="M309" s="246"/>
      <c r="N309" s="249"/>
      <c r="O309" s="249"/>
      <c r="P309" s="249"/>
      <c r="Q309" s="249"/>
      <c r="R309" s="249"/>
    </row>
    <row r="310" spans="1:19" x14ac:dyDescent="0.2">
      <c r="A310" s="229"/>
      <c r="B310" s="298"/>
      <c r="C310" s="305"/>
      <c r="D310" s="31" t="s">
        <v>5</v>
      </c>
      <c r="E310" s="78">
        <v>7</v>
      </c>
      <c r="F310" s="220"/>
      <c r="G310" s="253"/>
      <c r="H310" s="317"/>
      <c r="I310" s="252"/>
      <c r="J310" s="220"/>
      <c r="K310" s="78">
        <v>7</v>
      </c>
      <c r="L310" s="78">
        <v>7</v>
      </c>
      <c r="M310" s="246"/>
      <c r="N310" s="249"/>
      <c r="O310" s="249"/>
      <c r="P310" s="249"/>
      <c r="Q310" s="249"/>
      <c r="R310" s="249"/>
    </row>
    <row r="311" spans="1:19" x14ac:dyDescent="0.2">
      <c r="A311" s="229"/>
      <c r="B311" s="298"/>
      <c r="C311" s="305"/>
      <c r="D311" s="31" t="s">
        <v>2</v>
      </c>
      <c r="E311" s="78">
        <v>7</v>
      </c>
      <c r="F311" s="220"/>
      <c r="G311" s="253"/>
      <c r="H311" s="317"/>
      <c r="I311" s="252"/>
      <c r="J311" s="220"/>
      <c r="K311" s="78">
        <v>7</v>
      </c>
      <c r="L311" s="78">
        <v>7</v>
      </c>
      <c r="M311" s="246"/>
      <c r="N311" s="249"/>
      <c r="O311" s="249"/>
      <c r="P311" s="249"/>
      <c r="Q311" s="249"/>
      <c r="R311" s="249"/>
    </row>
    <row r="312" spans="1:19" x14ac:dyDescent="0.2">
      <c r="A312" s="229"/>
      <c r="B312" s="298"/>
      <c r="C312" s="305"/>
      <c r="D312" s="31" t="s">
        <v>3</v>
      </c>
      <c r="E312" s="78">
        <v>10</v>
      </c>
      <c r="F312" s="221"/>
      <c r="G312" s="253"/>
      <c r="H312" s="317"/>
      <c r="I312" s="252"/>
      <c r="J312" s="221"/>
      <c r="K312" s="78">
        <v>10</v>
      </c>
      <c r="L312" s="78">
        <v>10</v>
      </c>
      <c r="M312" s="246"/>
      <c r="N312" s="249"/>
      <c r="O312" s="249"/>
      <c r="P312" s="249"/>
      <c r="Q312" s="249"/>
      <c r="R312" s="249"/>
    </row>
    <row r="313" spans="1:19" x14ac:dyDescent="0.2">
      <c r="A313" s="229"/>
      <c r="B313" s="298"/>
      <c r="C313" s="305" t="s">
        <v>556</v>
      </c>
      <c r="D313" s="31" t="s">
        <v>0</v>
      </c>
      <c r="E313" s="21">
        <v>20</v>
      </c>
      <c r="F313" s="219"/>
      <c r="G313" s="253" t="s">
        <v>80</v>
      </c>
      <c r="H313" s="317" t="s">
        <v>445</v>
      </c>
      <c r="I313" s="252" t="s">
        <v>378</v>
      </c>
      <c r="J313" s="219"/>
      <c r="K313" s="21">
        <v>20</v>
      </c>
      <c r="L313" s="21">
        <v>20</v>
      </c>
      <c r="M313" s="246" t="s">
        <v>614</v>
      </c>
      <c r="N313" s="249"/>
      <c r="O313" s="249"/>
      <c r="P313" s="249"/>
      <c r="Q313" s="249"/>
      <c r="R313" s="249"/>
      <c r="S313" s="64"/>
    </row>
    <row r="314" spans="1:19" x14ac:dyDescent="0.2">
      <c r="A314" s="229"/>
      <c r="B314" s="298"/>
      <c r="C314" s="305"/>
      <c r="D314" s="31" t="s">
        <v>1</v>
      </c>
      <c r="E314" s="21">
        <v>4</v>
      </c>
      <c r="F314" s="220"/>
      <c r="G314" s="253"/>
      <c r="H314" s="317"/>
      <c r="I314" s="252"/>
      <c r="J314" s="220"/>
      <c r="K314" s="21">
        <v>4</v>
      </c>
      <c r="L314" s="21">
        <v>4</v>
      </c>
      <c r="M314" s="246"/>
      <c r="N314" s="249"/>
      <c r="O314" s="249"/>
      <c r="P314" s="249"/>
      <c r="Q314" s="249"/>
      <c r="R314" s="249"/>
      <c r="S314" s="64"/>
    </row>
    <row r="315" spans="1:19" x14ac:dyDescent="0.2">
      <c r="A315" s="229"/>
      <c r="B315" s="298"/>
      <c r="C315" s="305"/>
      <c r="D315" s="31" t="s">
        <v>5</v>
      </c>
      <c r="E315" s="21">
        <v>7</v>
      </c>
      <c r="F315" s="220"/>
      <c r="G315" s="253"/>
      <c r="H315" s="317"/>
      <c r="I315" s="252"/>
      <c r="J315" s="220"/>
      <c r="K315" s="21">
        <v>7</v>
      </c>
      <c r="L315" s="21">
        <v>7</v>
      </c>
      <c r="M315" s="246"/>
      <c r="N315" s="249"/>
      <c r="O315" s="249"/>
      <c r="P315" s="249"/>
      <c r="Q315" s="249"/>
      <c r="R315" s="249"/>
      <c r="S315" s="64"/>
    </row>
    <row r="316" spans="1:19" x14ac:dyDescent="0.2">
      <c r="A316" s="229"/>
      <c r="B316" s="298"/>
      <c r="C316" s="305"/>
      <c r="D316" s="31" t="s">
        <v>2</v>
      </c>
      <c r="E316" s="21">
        <v>7</v>
      </c>
      <c r="F316" s="220"/>
      <c r="G316" s="253"/>
      <c r="H316" s="317"/>
      <c r="I316" s="252"/>
      <c r="J316" s="220"/>
      <c r="K316" s="21">
        <v>7</v>
      </c>
      <c r="L316" s="21">
        <v>7</v>
      </c>
      <c r="M316" s="246"/>
      <c r="N316" s="249"/>
      <c r="O316" s="249"/>
      <c r="P316" s="249"/>
      <c r="Q316" s="249"/>
      <c r="R316" s="249"/>
    </row>
    <row r="317" spans="1:19" x14ac:dyDescent="0.2">
      <c r="A317" s="230"/>
      <c r="B317" s="313"/>
      <c r="C317" s="305"/>
      <c r="D317" s="31" t="s">
        <v>3</v>
      </c>
      <c r="E317" s="21">
        <v>10</v>
      </c>
      <c r="F317" s="221"/>
      <c r="G317" s="253"/>
      <c r="H317" s="317"/>
      <c r="I317" s="252"/>
      <c r="J317" s="221"/>
      <c r="K317" s="21">
        <v>10</v>
      </c>
      <c r="L317" s="21">
        <v>10</v>
      </c>
      <c r="M317" s="246"/>
      <c r="N317" s="250"/>
      <c r="O317" s="250"/>
      <c r="P317" s="250"/>
      <c r="Q317" s="250"/>
      <c r="R317" s="250"/>
    </row>
    <row r="318" spans="1:19" ht="14.25" x14ac:dyDescent="0.2">
      <c r="A318" s="228" t="s">
        <v>81</v>
      </c>
      <c r="B318" s="297" t="s">
        <v>82</v>
      </c>
      <c r="C318" s="299"/>
      <c r="D318" s="30" t="s">
        <v>291</v>
      </c>
      <c r="E318" s="10"/>
      <c r="F318" s="10"/>
      <c r="G318" s="10"/>
      <c r="H318" s="10"/>
      <c r="I318" s="10"/>
      <c r="J318" s="10">
        <f>SUM(J319:J323)</f>
        <v>157</v>
      </c>
      <c r="K318" s="10"/>
      <c r="L318" s="10"/>
      <c r="M318" s="10"/>
      <c r="N318" s="10"/>
      <c r="O318" s="10"/>
      <c r="P318" s="10"/>
      <c r="Q318" s="10"/>
      <c r="R318" s="10"/>
    </row>
    <row r="319" spans="1:19" x14ac:dyDescent="0.2">
      <c r="A319" s="229"/>
      <c r="B319" s="298"/>
      <c r="C319" s="300"/>
      <c r="D319" s="176" t="s">
        <v>0</v>
      </c>
      <c r="E319" s="174">
        <v>50</v>
      </c>
      <c r="F319" s="287"/>
      <c r="G319" s="287"/>
      <c r="H319" s="287"/>
      <c r="I319" s="246" t="s">
        <v>341</v>
      </c>
      <c r="J319" s="164">
        <v>50</v>
      </c>
      <c r="K319" s="287"/>
      <c r="L319" s="254"/>
      <c r="M319" s="253"/>
      <c r="N319" s="247"/>
      <c r="O319" s="247"/>
      <c r="P319" s="247"/>
      <c r="Q319" s="247"/>
      <c r="R319" s="247"/>
    </row>
    <row r="320" spans="1:19" x14ac:dyDescent="0.2">
      <c r="A320" s="229"/>
      <c r="B320" s="298"/>
      <c r="C320" s="300"/>
      <c r="D320" s="176" t="s">
        <v>1</v>
      </c>
      <c r="E320" s="174">
        <v>37</v>
      </c>
      <c r="F320" s="288"/>
      <c r="G320" s="288"/>
      <c r="H320" s="288"/>
      <c r="I320" s="246"/>
      <c r="J320" s="164">
        <v>37</v>
      </c>
      <c r="K320" s="288"/>
      <c r="L320" s="255"/>
      <c r="M320" s="253"/>
      <c r="N320" s="247"/>
      <c r="O320" s="247"/>
      <c r="P320" s="247"/>
      <c r="Q320" s="247"/>
      <c r="R320" s="247"/>
    </row>
    <row r="321" spans="1:19" x14ac:dyDescent="0.2">
      <c r="A321" s="229"/>
      <c r="B321" s="298"/>
      <c r="C321" s="300"/>
      <c r="D321" s="176" t="s">
        <v>5</v>
      </c>
      <c r="E321" s="174">
        <v>23</v>
      </c>
      <c r="F321" s="288"/>
      <c r="G321" s="288"/>
      <c r="H321" s="288"/>
      <c r="I321" s="246"/>
      <c r="J321" s="164">
        <v>23</v>
      </c>
      <c r="K321" s="288"/>
      <c r="L321" s="255"/>
      <c r="M321" s="253"/>
      <c r="N321" s="247"/>
      <c r="O321" s="247"/>
      <c r="P321" s="247"/>
      <c r="Q321" s="247"/>
      <c r="R321" s="247"/>
    </row>
    <row r="322" spans="1:19" x14ac:dyDescent="0.2">
      <c r="A322" s="229"/>
      <c r="B322" s="298"/>
      <c r="C322" s="300"/>
      <c r="D322" s="176" t="s">
        <v>2</v>
      </c>
      <c r="E322" s="174">
        <v>32</v>
      </c>
      <c r="F322" s="288"/>
      <c r="G322" s="288"/>
      <c r="H322" s="288"/>
      <c r="I322" s="246"/>
      <c r="J322" s="164">
        <v>32</v>
      </c>
      <c r="K322" s="288"/>
      <c r="L322" s="255"/>
      <c r="M322" s="253"/>
      <c r="N322" s="247"/>
      <c r="O322" s="247"/>
      <c r="P322" s="247"/>
      <c r="Q322" s="247"/>
      <c r="R322" s="247"/>
    </row>
    <row r="323" spans="1:19" x14ac:dyDescent="0.2">
      <c r="A323" s="230"/>
      <c r="B323" s="313"/>
      <c r="C323" s="301"/>
      <c r="D323" s="176" t="s">
        <v>3</v>
      </c>
      <c r="E323" s="174">
        <v>15</v>
      </c>
      <c r="F323" s="289"/>
      <c r="G323" s="289"/>
      <c r="H323" s="289"/>
      <c r="I323" s="246"/>
      <c r="J323" s="164">
        <v>15</v>
      </c>
      <c r="K323" s="289"/>
      <c r="L323" s="256"/>
      <c r="M323" s="253"/>
      <c r="N323" s="247"/>
      <c r="O323" s="247"/>
      <c r="P323" s="247"/>
      <c r="Q323" s="247"/>
      <c r="R323" s="247"/>
    </row>
    <row r="324" spans="1:19" ht="15" customHeight="1" x14ac:dyDescent="0.2">
      <c r="A324" s="228" t="s">
        <v>83</v>
      </c>
      <c r="B324" s="297" t="s">
        <v>84</v>
      </c>
      <c r="C324" s="318" t="s">
        <v>85</v>
      </c>
      <c r="D324" s="30" t="s">
        <v>291</v>
      </c>
      <c r="E324" s="10"/>
      <c r="F324" s="10"/>
      <c r="G324" s="10"/>
      <c r="H324" s="10"/>
      <c r="I324" s="10"/>
      <c r="J324" s="10">
        <f>SUM(J326:J329)</f>
        <v>13</v>
      </c>
      <c r="K324" s="10">
        <f>SUM(K326:K329)</f>
        <v>15</v>
      </c>
      <c r="L324" s="10">
        <f>SUM(L326:L329)</f>
        <v>15</v>
      </c>
      <c r="M324" s="10"/>
      <c r="N324" s="10"/>
      <c r="O324" s="10"/>
      <c r="P324" s="10"/>
      <c r="Q324" s="10"/>
      <c r="R324" s="10"/>
    </row>
    <row r="325" spans="1:19" x14ac:dyDescent="0.2">
      <c r="A325" s="229"/>
      <c r="B325" s="298"/>
      <c r="C325" s="319"/>
      <c r="D325" s="178" t="s">
        <v>0</v>
      </c>
      <c r="E325" s="179"/>
      <c r="F325" s="237"/>
      <c r="G325" s="237" t="s">
        <v>80</v>
      </c>
      <c r="H325" s="292" t="s">
        <v>86</v>
      </c>
      <c r="I325" s="292" t="s">
        <v>341</v>
      </c>
      <c r="J325" s="167"/>
      <c r="K325" s="167"/>
      <c r="L325" s="167"/>
      <c r="M325" s="253"/>
      <c r="N325" s="279"/>
      <c r="O325" s="279"/>
      <c r="P325" s="279"/>
      <c r="Q325" s="279"/>
      <c r="R325" s="279"/>
      <c r="S325" s="65"/>
    </row>
    <row r="326" spans="1:19" x14ac:dyDescent="0.2">
      <c r="A326" s="229"/>
      <c r="B326" s="298"/>
      <c r="C326" s="319"/>
      <c r="D326" s="178" t="s">
        <v>1</v>
      </c>
      <c r="E326" s="179"/>
      <c r="F326" s="237"/>
      <c r="G326" s="237"/>
      <c r="H326" s="292"/>
      <c r="I326" s="292"/>
      <c r="J326" s="167"/>
      <c r="K326" s="167"/>
      <c r="L326" s="167"/>
      <c r="M326" s="253"/>
      <c r="N326" s="279"/>
      <c r="O326" s="279"/>
      <c r="P326" s="279"/>
      <c r="Q326" s="279"/>
      <c r="R326" s="279"/>
    </row>
    <row r="327" spans="1:19" x14ac:dyDescent="0.2">
      <c r="A327" s="229"/>
      <c r="B327" s="298"/>
      <c r="C327" s="319"/>
      <c r="D327" s="178" t="s">
        <v>5</v>
      </c>
      <c r="E327" s="179"/>
      <c r="F327" s="237"/>
      <c r="G327" s="237"/>
      <c r="H327" s="292"/>
      <c r="I327" s="292"/>
      <c r="J327" s="167"/>
      <c r="K327" s="167"/>
      <c r="L327" s="167"/>
      <c r="M327" s="253"/>
      <c r="N327" s="279"/>
      <c r="O327" s="279"/>
      <c r="P327" s="279"/>
      <c r="Q327" s="279"/>
      <c r="R327" s="279"/>
    </row>
    <row r="328" spans="1:19" x14ac:dyDescent="0.2">
      <c r="A328" s="229"/>
      <c r="B328" s="298"/>
      <c r="C328" s="319"/>
      <c r="D328" s="178" t="s">
        <v>2</v>
      </c>
      <c r="E328" s="179">
        <v>1</v>
      </c>
      <c r="F328" s="237"/>
      <c r="G328" s="237"/>
      <c r="H328" s="292"/>
      <c r="I328" s="292"/>
      <c r="J328" s="167">
        <v>13</v>
      </c>
      <c r="K328" s="167">
        <v>15</v>
      </c>
      <c r="L328" s="167">
        <v>15</v>
      </c>
      <c r="M328" s="253"/>
      <c r="N328" s="279"/>
      <c r="O328" s="279"/>
      <c r="P328" s="279"/>
      <c r="Q328" s="279"/>
      <c r="R328" s="279"/>
    </row>
    <row r="329" spans="1:19" x14ac:dyDescent="0.2">
      <c r="A329" s="230"/>
      <c r="B329" s="298"/>
      <c r="C329" s="320"/>
      <c r="D329" s="178" t="s">
        <v>3</v>
      </c>
      <c r="E329" s="179"/>
      <c r="F329" s="237"/>
      <c r="G329" s="237"/>
      <c r="H329" s="292"/>
      <c r="I329" s="292"/>
      <c r="J329" s="167"/>
      <c r="K329" s="167"/>
      <c r="L329" s="167"/>
      <c r="M329" s="253"/>
      <c r="N329" s="279"/>
      <c r="O329" s="279"/>
      <c r="P329" s="279"/>
      <c r="Q329" s="279"/>
      <c r="R329" s="279"/>
    </row>
    <row r="330" spans="1:19" ht="14.25" x14ac:dyDescent="0.2">
      <c r="A330" s="321" t="s">
        <v>87</v>
      </c>
      <c r="B330" s="324" t="s">
        <v>562</v>
      </c>
      <c r="C330" s="325" t="s">
        <v>61</v>
      </c>
      <c r="D330" s="92" t="s">
        <v>291</v>
      </c>
      <c r="E330" s="15"/>
      <c r="F330" s="15"/>
      <c r="G330" s="15"/>
      <c r="H330" s="15"/>
      <c r="I330" s="15"/>
      <c r="J330" s="15">
        <f>SUM(J331:J335)</f>
        <v>28</v>
      </c>
      <c r="K330" s="15">
        <f>SUM(K331:K335)</f>
        <v>83</v>
      </c>
      <c r="L330" s="15">
        <f>SUM(L331:L335)</f>
        <v>39</v>
      </c>
      <c r="M330" s="10"/>
      <c r="N330" s="10"/>
      <c r="O330" s="10">
        <f>SUM(O331:O335)</f>
        <v>4</v>
      </c>
      <c r="P330" s="10">
        <f>SUM(P331:P335)</f>
        <v>4</v>
      </c>
      <c r="Q330" s="10"/>
      <c r="R330" s="10"/>
    </row>
    <row r="331" spans="1:19" x14ac:dyDescent="0.2">
      <c r="A331" s="322"/>
      <c r="B331" s="324"/>
      <c r="C331" s="326"/>
      <c r="D331" s="144" t="s">
        <v>0</v>
      </c>
      <c r="E331" s="76">
        <v>10</v>
      </c>
      <c r="F331" s="251"/>
      <c r="G331" s="251" t="s">
        <v>88</v>
      </c>
      <c r="H331" s="306" t="s">
        <v>436</v>
      </c>
      <c r="I331" s="246" t="s">
        <v>346</v>
      </c>
      <c r="J331" s="76">
        <v>16</v>
      </c>
      <c r="K331" s="76">
        <f>K336+K346+K351+K356+K361+K366+K371+K376</f>
        <v>46</v>
      </c>
      <c r="L331" s="110">
        <f>L346+L351+L356</f>
        <v>21</v>
      </c>
      <c r="M331" s="286" t="s">
        <v>27</v>
      </c>
      <c r="N331" s="286" t="s">
        <v>62</v>
      </c>
      <c r="O331" s="14">
        <f>O341</f>
        <v>2</v>
      </c>
      <c r="P331" s="163">
        <f>P341</f>
        <v>2</v>
      </c>
      <c r="Q331" s="234"/>
      <c r="R331" s="234"/>
    </row>
    <row r="332" spans="1:19" x14ac:dyDescent="0.2">
      <c r="A332" s="322"/>
      <c r="B332" s="324"/>
      <c r="C332" s="326"/>
      <c r="D332" s="144" t="s">
        <v>1</v>
      </c>
      <c r="E332" s="76">
        <v>1</v>
      </c>
      <c r="F332" s="251"/>
      <c r="G332" s="251"/>
      <c r="H332" s="306"/>
      <c r="I332" s="246"/>
      <c r="J332" s="76">
        <v>2</v>
      </c>
      <c r="K332" s="174">
        <f t="shared" ref="K332:K335" si="14">K337+K347+K352+K357+K362+K367+K372+K377</f>
        <v>5</v>
      </c>
      <c r="L332" s="174">
        <f t="shared" ref="L332:L335" si="15">L347+L352+L357</f>
        <v>3</v>
      </c>
      <c r="M332" s="286"/>
      <c r="N332" s="286"/>
      <c r="O332" s="163"/>
      <c r="P332" s="163"/>
      <c r="Q332" s="235"/>
      <c r="R332" s="235"/>
    </row>
    <row r="333" spans="1:19" x14ac:dyDescent="0.2">
      <c r="A333" s="322"/>
      <c r="B333" s="324"/>
      <c r="C333" s="326"/>
      <c r="D333" s="144" t="s">
        <v>5</v>
      </c>
      <c r="E333" s="76">
        <v>4</v>
      </c>
      <c r="F333" s="251"/>
      <c r="G333" s="251"/>
      <c r="H333" s="306"/>
      <c r="I333" s="246"/>
      <c r="J333" s="76">
        <v>5</v>
      </c>
      <c r="K333" s="174">
        <f t="shared" si="14"/>
        <v>14</v>
      </c>
      <c r="L333" s="174">
        <f t="shared" si="15"/>
        <v>5</v>
      </c>
      <c r="M333" s="286"/>
      <c r="N333" s="286"/>
      <c r="O333" s="163">
        <f t="shared" ref="O333:P334" si="16">O343</f>
        <v>1</v>
      </c>
      <c r="P333" s="163">
        <f t="shared" si="16"/>
        <v>1</v>
      </c>
      <c r="Q333" s="235"/>
      <c r="R333" s="235"/>
    </row>
    <row r="334" spans="1:19" x14ac:dyDescent="0.2">
      <c r="A334" s="322"/>
      <c r="B334" s="324"/>
      <c r="C334" s="326"/>
      <c r="D334" s="144" t="s">
        <v>2</v>
      </c>
      <c r="E334" s="76">
        <v>2</v>
      </c>
      <c r="F334" s="251"/>
      <c r="G334" s="251"/>
      <c r="H334" s="306"/>
      <c r="I334" s="246"/>
      <c r="J334" s="76">
        <v>3</v>
      </c>
      <c r="K334" s="174">
        <f t="shared" si="14"/>
        <v>14</v>
      </c>
      <c r="L334" s="174">
        <f t="shared" si="15"/>
        <v>7</v>
      </c>
      <c r="M334" s="286"/>
      <c r="N334" s="286"/>
      <c r="O334" s="163">
        <f t="shared" si="16"/>
        <v>1</v>
      </c>
      <c r="P334" s="163">
        <f t="shared" si="16"/>
        <v>1</v>
      </c>
      <c r="Q334" s="235"/>
      <c r="R334" s="235"/>
    </row>
    <row r="335" spans="1:19" x14ac:dyDescent="0.2">
      <c r="A335" s="322"/>
      <c r="B335" s="324"/>
      <c r="C335" s="327"/>
      <c r="D335" s="144" t="s">
        <v>3</v>
      </c>
      <c r="E335" s="76">
        <v>1</v>
      </c>
      <c r="F335" s="251"/>
      <c r="G335" s="251"/>
      <c r="H335" s="306"/>
      <c r="I335" s="246"/>
      <c r="J335" s="76">
        <v>2</v>
      </c>
      <c r="K335" s="174">
        <f t="shared" si="14"/>
        <v>4</v>
      </c>
      <c r="L335" s="174">
        <f t="shared" si="15"/>
        <v>3</v>
      </c>
      <c r="M335" s="286"/>
      <c r="N335" s="286"/>
      <c r="O335" s="163"/>
      <c r="P335" s="163"/>
      <c r="Q335" s="236"/>
      <c r="R335" s="236"/>
    </row>
    <row r="336" spans="1:19" ht="21" customHeight="1" x14ac:dyDescent="0.2">
      <c r="A336" s="322"/>
      <c r="B336" s="324"/>
      <c r="C336" s="328" t="s">
        <v>593</v>
      </c>
      <c r="D336" s="145" t="s">
        <v>0</v>
      </c>
      <c r="E336" s="4">
        <v>9</v>
      </c>
      <c r="F336" s="251"/>
      <c r="G336" s="251" t="s">
        <v>89</v>
      </c>
      <c r="H336" s="260" t="s">
        <v>90</v>
      </c>
      <c r="I336" s="246" t="s">
        <v>343</v>
      </c>
      <c r="J336" s="251"/>
      <c r="K336" s="4">
        <v>9</v>
      </c>
      <c r="L336" s="242"/>
      <c r="M336" s="246" t="s">
        <v>539</v>
      </c>
      <c r="N336" s="247"/>
      <c r="O336" s="247"/>
      <c r="P336" s="247"/>
      <c r="Q336" s="234"/>
      <c r="R336" s="234"/>
    </row>
    <row r="337" spans="1:19" ht="21" customHeight="1" x14ac:dyDescent="0.2">
      <c r="A337" s="322"/>
      <c r="B337" s="324"/>
      <c r="C337" s="328"/>
      <c r="D337" s="145" t="s">
        <v>1</v>
      </c>
      <c r="E337" s="4">
        <v>1</v>
      </c>
      <c r="F337" s="251"/>
      <c r="G337" s="251"/>
      <c r="H337" s="260"/>
      <c r="I337" s="246"/>
      <c r="J337" s="251"/>
      <c r="K337" s="4">
        <v>1</v>
      </c>
      <c r="L337" s="243"/>
      <c r="M337" s="246"/>
      <c r="N337" s="247"/>
      <c r="O337" s="247"/>
      <c r="P337" s="247"/>
      <c r="Q337" s="235"/>
      <c r="R337" s="235"/>
    </row>
    <row r="338" spans="1:19" ht="21" customHeight="1" x14ac:dyDescent="0.2">
      <c r="A338" s="322"/>
      <c r="B338" s="324"/>
      <c r="C338" s="328"/>
      <c r="D338" s="145" t="s">
        <v>5</v>
      </c>
      <c r="E338" s="4">
        <v>3</v>
      </c>
      <c r="F338" s="251"/>
      <c r="G338" s="251"/>
      <c r="H338" s="260"/>
      <c r="I338" s="246"/>
      <c r="J338" s="251"/>
      <c r="K338" s="4">
        <v>2</v>
      </c>
      <c r="L338" s="243"/>
      <c r="M338" s="246"/>
      <c r="N338" s="247"/>
      <c r="O338" s="247"/>
      <c r="P338" s="247"/>
      <c r="Q338" s="235"/>
      <c r="R338" s="235"/>
    </row>
    <row r="339" spans="1:19" ht="21" customHeight="1" x14ac:dyDescent="0.2">
      <c r="A339" s="322"/>
      <c r="B339" s="324"/>
      <c r="C339" s="328"/>
      <c r="D339" s="145" t="s">
        <v>2</v>
      </c>
      <c r="E339" s="4">
        <v>2</v>
      </c>
      <c r="F339" s="251"/>
      <c r="G339" s="251"/>
      <c r="H339" s="260"/>
      <c r="I339" s="246"/>
      <c r="J339" s="251"/>
      <c r="K339" s="4">
        <v>2</v>
      </c>
      <c r="L339" s="243"/>
      <c r="M339" s="246"/>
      <c r="N339" s="247"/>
      <c r="O339" s="247"/>
      <c r="P339" s="247"/>
      <c r="Q339" s="235"/>
      <c r="R339" s="235"/>
    </row>
    <row r="340" spans="1:19" ht="21" customHeight="1" x14ac:dyDescent="0.2">
      <c r="A340" s="322"/>
      <c r="B340" s="324"/>
      <c r="C340" s="328"/>
      <c r="D340" s="145" t="s">
        <v>3</v>
      </c>
      <c r="E340" s="4">
        <v>1</v>
      </c>
      <c r="F340" s="251"/>
      <c r="G340" s="251"/>
      <c r="H340" s="260"/>
      <c r="I340" s="246"/>
      <c r="J340" s="251"/>
      <c r="K340" s="4">
        <v>1</v>
      </c>
      <c r="L340" s="244"/>
      <c r="M340" s="246"/>
      <c r="N340" s="247"/>
      <c r="O340" s="247"/>
      <c r="P340" s="247"/>
      <c r="Q340" s="236"/>
      <c r="R340" s="236"/>
    </row>
    <row r="341" spans="1:19" x14ac:dyDescent="0.2">
      <c r="A341" s="322"/>
      <c r="B341" s="324"/>
      <c r="C341" s="328" t="s">
        <v>446</v>
      </c>
      <c r="D341" s="145" t="s">
        <v>0</v>
      </c>
      <c r="E341" s="124">
        <v>10</v>
      </c>
      <c r="F341" s="251"/>
      <c r="G341" s="251" t="s">
        <v>89</v>
      </c>
      <c r="H341" s="306" t="s">
        <v>512</v>
      </c>
      <c r="I341" s="246" t="s">
        <v>344</v>
      </c>
      <c r="J341" s="242"/>
      <c r="K341" s="242"/>
      <c r="L341" s="242"/>
      <c r="M341" s="286" t="s">
        <v>91</v>
      </c>
      <c r="N341" s="286" t="s">
        <v>62</v>
      </c>
      <c r="O341" s="18">
        <v>2</v>
      </c>
      <c r="P341" s="18">
        <v>2</v>
      </c>
      <c r="Q341" s="234"/>
      <c r="R341" s="234"/>
    </row>
    <row r="342" spans="1:19" x14ac:dyDescent="0.2">
      <c r="A342" s="322"/>
      <c r="B342" s="324"/>
      <c r="C342" s="328"/>
      <c r="D342" s="145" t="s">
        <v>1</v>
      </c>
      <c r="E342" s="124">
        <v>1</v>
      </c>
      <c r="F342" s="251"/>
      <c r="G342" s="251"/>
      <c r="H342" s="306"/>
      <c r="I342" s="246"/>
      <c r="J342" s="243"/>
      <c r="K342" s="243"/>
      <c r="L342" s="243"/>
      <c r="M342" s="286"/>
      <c r="N342" s="286"/>
      <c r="O342" s="18"/>
      <c r="P342" s="18"/>
      <c r="Q342" s="235"/>
      <c r="R342" s="235"/>
    </row>
    <row r="343" spans="1:19" x14ac:dyDescent="0.2">
      <c r="A343" s="322"/>
      <c r="B343" s="324"/>
      <c r="C343" s="328"/>
      <c r="D343" s="145" t="s">
        <v>5</v>
      </c>
      <c r="E343" s="124">
        <v>3</v>
      </c>
      <c r="F343" s="251"/>
      <c r="G343" s="251"/>
      <c r="H343" s="306"/>
      <c r="I343" s="246"/>
      <c r="J343" s="243"/>
      <c r="K343" s="243"/>
      <c r="L343" s="243"/>
      <c r="M343" s="286"/>
      <c r="N343" s="286"/>
      <c r="O343" s="18">
        <v>1</v>
      </c>
      <c r="P343" s="18">
        <v>1</v>
      </c>
      <c r="Q343" s="235"/>
      <c r="R343" s="235"/>
    </row>
    <row r="344" spans="1:19" x14ac:dyDescent="0.2">
      <c r="A344" s="322"/>
      <c r="B344" s="324"/>
      <c r="C344" s="328"/>
      <c r="D344" s="145" t="s">
        <v>2</v>
      </c>
      <c r="E344" s="124">
        <v>2</v>
      </c>
      <c r="F344" s="251"/>
      <c r="G344" s="251"/>
      <c r="H344" s="306"/>
      <c r="I344" s="246"/>
      <c r="J344" s="243"/>
      <c r="K344" s="243"/>
      <c r="L344" s="243"/>
      <c r="M344" s="286"/>
      <c r="N344" s="286"/>
      <c r="O344" s="18">
        <v>1</v>
      </c>
      <c r="P344" s="18">
        <v>1</v>
      </c>
      <c r="Q344" s="235"/>
      <c r="R344" s="235"/>
    </row>
    <row r="345" spans="1:19" x14ac:dyDescent="0.2">
      <c r="A345" s="322"/>
      <c r="B345" s="324"/>
      <c r="C345" s="328"/>
      <c r="D345" s="145" t="s">
        <v>3</v>
      </c>
      <c r="E345" s="124">
        <v>1</v>
      </c>
      <c r="F345" s="251"/>
      <c r="G345" s="251"/>
      <c r="H345" s="306"/>
      <c r="I345" s="246"/>
      <c r="J345" s="244"/>
      <c r="K345" s="244"/>
      <c r="L345" s="244"/>
      <c r="M345" s="286"/>
      <c r="N345" s="286"/>
      <c r="O345" s="18"/>
      <c r="P345" s="18"/>
      <c r="Q345" s="236"/>
      <c r="R345" s="236"/>
    </row>
    <row r="346" spans="1:19" x14ac:dyDescent="0.2">
      <c r="A346" s="322"/>
      <c r="B346" s="324"/>
      <c r="C346" s="456" t="s">
        <v>389</v>
      </c>
      <c r="D346" s="159" t="s">
        <v>0</v>
      </c>
      <c r="E346" s="4">
        <v>9</v>
      </c>
      <c r="F346" s="251"/>
      <c r="G346" s="251" t="s">
        <v>89</v>
      </c>
      <c r="H346" s="306" t="s">
        <v>92</v>
      </c>
      <c r="I346" s="246" t="s">
        <v>515</v>
      </c>
      <c r="J346" s="242"/>
      <c r="K346" s="4">
        <v>10</v>
      </c>
      <c r="L346" s="4">
        <v>8</v>
      </c>
      <c r="M346" s="286" t="s">
        <v>93</v>
      </c>
      <c r="N346" s="247"/>
      <c r="O346" s="247"/>
      <c r="P346" s="247"/>
      <c r="Q346" s="234"/>
      <c r="R346" s="234"/>
    </row>
    <row r="347" spans="1:19" x14ac:dyDescent="0.2">
      <c r="A347" s="322"/>
      <c r="B347" s="324"/>
      <c r="C347" s="457"/>
      <c r="D347" s="159" t="s">
        <v>1</v>
      </c>
      <c r="E347" s="4">
        <v>1</v>
      </c>
      <c r="F347" s="251"/>
      <c r="G347" s="251"/>
      <c r="H347" s="306"/>
      <c r="I347" s="246"/>
      <c r="J347" s="243"/>
      <c r="K347" s="4">
        <v>1</v>
      </c>
      <c r="L347" s="4">
        <v>1</v>
      </c>
      <c r="M347" s="286"/>
      <c r="N347" s="247"/>
      <c r="O347" s="247"/>
      <c r="P347" s="247"/>
      <c r="Q347" s="235"/>
      <c r="R347" s="235"/>
    </row>
    <row r="348" spans="1:19" x14ac:dyDescent="0.2">
      <c r="A348" s="322"/>
      <c r="B348" s="324"/>
      <c r="C348" s="457"/>
      <c r="D348" s="159" t="s">
        <v>5</v>
      </c>
      <c r="E348" s="4">
        <v>3</v>
      </c>
      <c r="F348" s="251"/>
      <c r="G348" s="251"/>
      <c r="H348" s="306"/>
      <c r="I348" s="246"/>
      <c r="J348" s="243"/>
      <c r="K348" s="4">
        <v>2</v>
      </c>
      <c r="L348" s="4">
        <v>2</v>
      </c>
      <c r="M348" s="286"/>
      <c r="N348" s="247"/>
      <c r="O348" s="247"/>
      <c r="P348" s="247"/>
      <c r="Q348" s="235"/>
      <c r="R348" s="235"/>
    </row>
    <row r="349" spans="1:19" x14ac:dyDescent="0.2">
      <c r="A349" s="322"/>
      <c r="B349" s="324"/>
      <c r="C349" s="457"/>
      <c r="D349" s="159" t="s">
        <v>2</v>
      </c>
      <c r="E349" s="4">
        <v>2</v>
      </c>
      <c r="F349" s="251"/>
      <c r="G349" s="251"/>
      <c r="H349" s="306"/>
      <c r="I349" s="246"/>
      <c r="J349" s="243"/>
      <c r="K349" s="4">
        <v>3</v>
      </c>
      <c r="L349" s="4">
        <v>3</v>
      </c>
      <c r="M349" s="286"/>
      <c r="N349" s="247"/>
      <c r="O349" s="247"/>
      <c r="P349" s="247"/>
      <c r="Q349" s="235"/>
      <c r="R349" s="235"/>
    </row>
    <row r="350" spans="1:19" ht="13.5" thickBot="1" x14ac:dyDescent="0.25">
      <c r="A350" s="322"/>
      <c r="B350" s="324"/>
      <c r="C350" s="457"/>
      <c r="D350" s="160" t="s">
        <v>3</v>
      </c>
      <c r="E350" s="88">
        <v>1</v>
      </c>
      <c r="F350" s="452"/>
      <c r="G350" s="452"/>
      <c r="H350" s="451"/>
      <c r="I350" s="453"/>
      <c r="J350" s="454"/>
      <c r="K350" s="88">
        <v>1</v>
      </c>
      <c r="L350" s="88">
        <v>1</v>
      </c>
      <c r="M350" s="455"/>
      <c r="N350" s="329"/>
      <c r="O350" s="329"/>
      <c r="P350" s="329"/>
      <c r="Q350" s="294"/>
      <c r="R350" s="294"/>
    </row>
    <row r="351" spans="1:19" s="71" customFormat="1" x14ac:dyDescent="0.2">
      <c r="A351" s="322"/>
      <c r="B351" s="324"/>
      <c r="C351" s="457"/>
      <c r="D351" s="161" t="s">
        <v>0</v>
      </c>
      <c r="E351" s="123">
        <v>10</v>
      </c>
      <c r="F351" s="244"/>
      <c r="G351" s="244" t="s">
        <v>94</v>
      </c>
      <c r="H351" s="330" t="s">
        <v>392</v>
      </c>
      <c r="I351" s="277" t="s">
        <v>602</v>
      </c>
      <c r="J351" s="244"/>
      <c r="K351" s="90">
        <v>5</v>
      </c>
      <c r="L351" s="90">
        <v>5</v>
      </c>
      <c r="M351" s="497" t="s">
        <v>547</v>
      </c>
      <c r="N351" s="291"/>
      <c r="O351" s="291"/>
      <c r="P351" s="291"/>
      <c r="Q351" s="290"/>
      <c r="R351" s="290"/>
      <c r="S351" s="70"/>
    </row>
    <row r="352" spans="1:19" s="71" customFormat="1" x14ac:dyDescent="0.2">
      <c r="A352" s="322"/>
      <c r="B352" s="324"/>
      <c r="C352" s="457"/>
      <c r="D352" s="159" t="s">
        <v>1</v>
      </c>
      <c r="E352" s="124">
        <v>1</v>
      </c>
      <c r="F352" s="251"/>
      <c r="G352" s="251"/>
      <c r="H352" s="306"/>
      <c r="I352" s="246"/>
      <c r="J352" s="251"/>
      <c r="K352" s="4">
        <v>1</v>
      </c>
      <c r="L352" s="4">
        <v>1</v>
      </c>
      <c r="M352" s="286"/>
      <c r="N352" s="293"/>
      <c r="O352" s="293"/>
      <c r="P352" s="293"/>
      <c r="Q352" s="290"/>
      <c r="R352" s="290"/>
      <c r="S352" s="70"/>
    </row>
    <row r="353" spans="1:19" s="71" customFormat="1" x14ac:dyDescent="0.2">
      <c r="A353" s="322"/>
      <c r="B353" s="324"/>
      <c r="C353" s="457"/>
      <c r="D353" s="159" t="s">
        <v>5</v>
      </c>
      <c r="E353" s="124">
        <v>3</v>
      </c>
      <c r="F353" s="251"/>
      <c r="G353" s="251"/>
      <c r="H353" s="306"/>
      <c r="I353" s="246"/>
      <c r="J353" s="251"/>
      <c r="K353" s="4">
        <v>1</v>
      </c>
      <c r="L353" s="4">
        <v>1</v>
      </c>
      <c r="M353" s="286"/>
      <c r="N353" s="293"/>
      <c r="O353" s="293"/>
      <c r="P353" s="293"/>
      <c r="Q353" s="290"/>
      <c r="R353" s="290"/>
      <c r="S353" s="70"/>
    </row>
    <row r="354" spans="1:19" s="71" customFormat="1" x14ac:dyDescent="0.2">
      <c r="A354" s="322"/>
      <c r="B354" s="324"/>
      <c r="C354" s="457"/>
      <c r="D354" s="159" t="s">
        <v>2</v>
      </c>
      <c r="E354" s="124">
        <v>2</v>
      </c>
      <c r="F354" s="251"/>
      <c r="G354" s="251"/>
      <c r="H354" s="306"/>
      <c r="I354" s="246"/>
      <c r="J354" s="251"/>
      <c r="K354" s="4">
        <v>1</v>
      </c>
      <c r="L354" s="4">
        <v>1</v>
      </c>
      <c r="M354" s="286"/>
      <c r="N354" s="293"/>
      <c r="O354" s="293"/>
      <c r="P354" s="293"/>
      <c r="Q354" s="290"/>
      <c r="R354" s="290"/>
      <c r="S354" s="70"/>
    </row>
    <row r="355" spans="1:19" s="71" customFormat="1" x14ac:dyDescent="0.2">
      <c r="A355" s="322"/>
      <c r="B355" s="324"/>
      <c r="C355" s="458"/>
      <c r="D355" s="159" t="s">
        <v>3</v>
      </c>
      <c r="E355" s="124">
        <v>1</v>
      </c>
      <c r="F355" s="251"/>
      <c r="G355" s="251"/>
      <c r="H355" s="306"/>
      <c r="I355" s="246"/>
      <c r="J355" s="251"/>
      <c r="K355" s="4">
        <v>1</v>
      </c>
      <c r="L355" s="4">
        <v>1</v>
      </c>
      <c r="M355" s="286"/>
      <c r="N355" s="293"/>
      <c r="O355" s="293"/>
      <c r="P355" s="293"/>
      <c r="Q355" s="291"/>
      <c r="R355" s="291"/>
      <c r="S355" s="70"/>
    </row>
    <row r="356" spans="1:19" x14ac:dyDescent="0.2">
      <c r="A356" s="322"/>
      <c r="B356" s="324"/>
      <c r="C356" s="450" t="s">
        <v>560</v>
      </c>
      <c r="D356" s="159" t="s">
        <v>0</v>
      </c>
      <c r="E356" s="4">
        <v>9</v>
      </c>
      <c r="F356" s="251"/>
      <c r="G356" s="251" t="s">
        <v>89</v>
      </c>
      <c r="H356" s="306" t="s">
        <v>92</v>
      </c>
      <c r="I356" s="246" t="s">
        <v>343</v>
      </c>
      <c r="J356" s="251"/>
      <c r="K356" s="4">
        <v>10</v>
      </c>
      <c r="L356" s="4">
        <v>8</v>
      </c>
      <c r="M356" s="286" t="s">
        <v>93</v>
      </c>
      <c r="N356" s="247"/>
      <c r="O356" s="247"/>
      <c r="P356" s="247"/>
      <c r="Q356" s="234"/>
      <c r="R356" s="234"/>
    </row>
    <row r="357" spans="1:19" x14ac:dyDescent="0.2">
      <c r="A357" s="322"/>
      <c r="B357" s="324"/>
      <c r="C357" s="450"/>
      <c r="D357" s="159" t="s">
        <v>1</v>
      </c>
      <c r="E357" s="4">
        <v>1</v>
      </c>
      <c r="F357" s="251"/>
      <c r="G357" s="251"/>
      <c r="H357" s="306"/>
      <c r="I357" s="246"/>
      <c r="J357" s="251"/>
      <c r="K357" s="4">
        <v>1</v>
      </c>
      <c r="L357" s="4">
        <v>1</v>
      </c>
      <c r="M357" s="286"/>
      <c r="N357" s="247"/>
      <c r="O357" s="247"/>
      <c r="P357" s="247"/>
      <c r="Q357" s="235"/>
      <c r="R357" s="235"/>
    </row>
    <row r="358" spans="1:19" x14ac:dyDescent="0.2">
      <c r="A358" s="322"/>
      <c r="B358" s="324"/>
      <c r="C358" s="450"/>
      <c r="D358" s="159" t="s">
        <v>5</v>
      </c>
      <c r="E358" s="4">
        <v>3</v>
      </c>
      <c r="F358" s="251"/>
      <c r="G358" s="251"/>
      <c r="H358" s="306"/>
      <c r="I358" s="246"/>
      <c r="J358" s="251"/>
      <c r="K358" s="4">
        <v>2</v>
      </c>
      <c r="L358" s="4">
        <v>2</v>
      </c>
      <c r="M358" s="286"/>
      <c r="N358" s="247"/>
      <c r="O358" s="247"/>
      <c r="P358" s="247"/>
      <c r="Q358" s="235"/>
      <c r="R358" s="235"/>
    </row>
    <row r="359" spans="1:19" x14ac:dyDescent="0.2">
      <c r="A359" s="322"/>
      <c r="B359" s="324"/>
      <c r="C359" s="450"/>
      <c r="D359" s="159" t="s">
        <v>2</v>
      </c>
      <c r="E359" s="4">
        <v>2</v>
      </c>
      <c r="F359" s="251"/>
      <c r="G359" s="251"/>
      <c r="H359" s="306"/>
      <c r="I359" s="246"/>
      <c r="J359" s="251"/>
      <c r="K359" s="4">
        <v>3</v>
      </c>
      <c r="L359" s="4">
        <v>3</v>
      </c>
      <c r="M359" s="286"/>
      <c r="N359" s="247"/>
      <c r="O359" s="247"/>
      <c r="P359" s="247"/>
      <c r="Q359" s="235"/>
      <c r="R359" s="235"/>
    </row>
    <row r="360" spans="1:19" x14ac:dyDescent="0.2">
      <c r="A360" s="322"/>
      <c r="B360" s="324"/>
      <c r="C360" s="450"/>
      <c r="D360" s="159" t="s">
        <v>3</v>
      </c>
      <c r="E360" s="4">
        <v>1</v>
      </c>
      <c r="F360" s="251"/>
      <c r="G360" s="251"/>
      <c r="H360" s="306"/>
      <c r="I360" s="246"/>
      <c r="J360" s="251"/>
      <c r="K360" s="4">
        <v>1</v>
      </c>
      <c r="L360" s="4">
        <v>1</v>
      </c>
      <c r="M360" s="286"/>
      <c r="N360" s="247"/>
      <c r="O360" s="247"/>
      <c r="P360" s="247"/>
      <c r="Q360" s="236"/>
      <c r="R360" s="236"/>
    </row>
    <row r="361" spans="1:19" x14ac:dyDescent="0.2">
      <c r="A361" s="322"/>
      <c r="B361" s="324"/>
      <c r="C361" s="459" t="s">
        <v>405</v>
      </c>
      <c r="D361" s="147" t="s">
        <v>0</v>
      </c>
      <c r="E361" s="4">
        <v>9</v>
      </c>
      <c r="F361" s="251"/>
      <c r="G361" s="251" t="s">
        <v>89</v>
      </c>
      <c r="H361" s="260" t="s">
        <v>90</v>
      </c>
      <c r="I361" s="246" t="s">
        <v>343</v>
      </c>
      <c r="J361" s="251"/>
      <c r="K361" s="4">
        <v>3</v>
      </c>
      <c r="L361" s="242"/>
      <c r="M361" s="368" t="s">
        <v>95</v>
      </c>
      <c r="N361" s="247"/>
      <c r="O361" s="247"/>
      <c r="P361" s="247"/>
      <c r="Q361" s="234"/>
      <c r="R361" s="234"/>
    </row>
    <row r="362" spans="1:19" x14ac:dyDescent="0.2">
      <c r="A362" s="322"/>
      <c r="B362" s="324"/>
      <c r="C362" s="459"/>
      <c r="D362" s="147" t="s">
        <v>1</v>
      </c>
      <c r="E362" s="4">
        <v>1</v>
      </c>
      <c r="F362" s="251"/>
      <c r="G362" s="251"/>
      <c r="H362" s="260"/>
      <c r="I362" s="246"/>
      <c r="J362" s="251"/>
      <c r="K362" s="4"/>
      <c r="L362" s="243"/>
      <c r="M362" s="368"/>
      <c r="N362" s="247"/>
      <c r="O362" s="247"/>
      <c r="P362" s="247"/>
      <c r="Q362" s="235"/>
      <c r="R362" s="235"/>
    </row>
    <row r="363" spans="1:19" x14ac:dyDescent="0.2">
      <c r="A363" s="322"/>
      <c r="B363" s="324"/>
      <c r="C363" s="459"/>
      <c r="D363" s="147" t="s">
        <v>5</v>
      </c>
      <c r="E363" s="4">
        <v>3</v>
      </c>
      <c r="F363" s="251"/>
      <c r="G363" s="251"/>
      <c r="H363" s="260"/>
      <c r="I363" s="246"/>
      <c r="J363" s="251"/>
      <c r="K363" s="4">
        <v>2</v>
      </c>
      <c r="L363" s="243"/>
      <c r="M363" s="368"/>
      <c r="N363" s="247"/>
      <c r="O363" s="247"/>
      <c r="P363" s="247"/>
      <c r="Q363" s="235"/>
      <c r="R363" s="235"/>
    </row>
    <row r="364" spans="1:19" x14ac:dyDescent="0.2">
      <c r="A364" s="322"/>
      <c r="B364" s="324"/>
      <c r="C364" s="459"/>
      <c r="D364" s="147" t="s">
        <v>2</v>
      </c>
      <c r="E364" s="4">
        <v>2</v>
      </c>
      <c r="F364" s="251"/>
      <c r="G364" s="251"/>
      <c r="H364" s="260"/>
      <c r="I364" s="246"/>
      <c r="J364" s="251"/>
      <c r="K364" s="4">
        <v>1</v>
      </c>
      <c r="L364" s="243"/>
      <c r="M364" s="368"/>
      <c r="N364" s="247"/>
      <c r="O364" s="247"/>
      <c r="P364" s="247"/>
      <c r="Q364" s="235"/>
      <c r="R364" s="235"/>
    </row>
    <row r="365" spans="1:19" x14ac:dyDescent="0.2">
      <c r="A365" s="322"/>
      <c r="B365" s="324"/>
      <c r="C365" s="459"/>
      <c r="D365" s="147" t="s">
        <v>3</v>
      </c>
      <c r="E365" s="4">
        <v>1</v>
      </c>
      <c r="F365" s="251"/>
      <c r="G365" s="251"/>
      <c r="H365" s="260"/>
      <c r="I365" s="246"/>
      <c r="J365" s="251"/>
      <c r="K365" s="4"/>
      <c r="L365" s="244"/>
      <c r="M365" s="368"/>
      <c r="N365" s="247"/>
      <c r="O365" s="247"/>
      <c r="P365" s="247"/>
      <c r="Q365" s="236"/>
      <c r="R365" s="236"/>
    </row>
    <row r="366" spans="1:19" x14ac:dyDescent="0.2">
      <c r="A366" s="322"/>
      <c r="B366" s="324"/>
      <c r="C366" s="459" t="s">
        <v>406</v>
      </c>
      <c r="D366" s="147" t="s">
        <v>0</v>
      </c>
      <c r="E366" s="4">
        <v>9</v>
      </c>
      <c r="F366" s="251"/>
      <c r="G366" s="251" t="s">
        <v>89</v>
      </c>
      <c r="H366" s="260" t="s">
        <v>90</v>
      </c>
      <c r="I366" s="246" t="s">
        <v>515</v>
      </c>
      <c r="J366" s="251"/>
      <c r="K366" s="4">
        <v>3</v>
      </c>
      <c r="L366" s="242"/>
      <c r="M366" s="368" t="s">
        <v>95</v>
      </c>
      <c r="N366" s="247"/>
      <c r="O366" s="247"/>
      <c r="P366" s="247"/>
      <c r="Q366" s="234"/>
      <c r="R366" s="234"/>
    </row>
    <row r="367" spans="1:19" x14ac:dyDescent="0.2">
      <c r="A367" s="322"/>
      <c r="B367" s="324"/>
      <c r="C367" s="459"/>
      <c r="D367" s="147" t="s">
        <v>1</v>
      </c>
      <c r="E367" s="4">
        <v>1</v>
      </c>
      <c r="F367" s="251"/>
      <c r="G367" s="251"/>
      <c r="H367" s="260"/>
      <c r="I367" s="246"/>
      <c r="J367" s="251"/>
      <c r="K367" s="4"/>
      <c r="L367" s="243"/>
      <c r="M367" s="368"/>
      <c r="N367" s="247"/>
      <c r="O367" s="247"/>
      <c r="P367" s="247"/>
      <c r="Q367" s="235"/>
      <c r="R367" s="235"/>
    </row>
    <row r="368" spans="1:19" x14ac:dyDescent="0.2">
      <c r="A368" s="322"/>
      <c r="B368" s="324"/>
      <c r="C368" s="459"/>
      <c r="D368" s="147" t="s">
        <v>5</v>
      </c>
      <c r="E368" s="4">
        <v>3</v>
      </c>
      <c r="F368" s="251"/>
      <c r="G368" s="251"/>
      <c r="H368" s="260"/>
      <c r="I368" s="246"/>
      <c r="J368" s="251"/>
      <c r="K368" s="4">
        <v>2</v>
      </c>
      <c r="L368" s="243"/>
      <c r="M368" s="368"/>
      <c r="N368" s="247"/>
      <c r="O368" s="247"/>
      <c r="P368" s="247"/>
      <c r="Q368" s="235"/>
      <c r="R368" s="235"/>
    </row>
    <row r="369" spans="1:19" x14ac:dyDescent="0.2">
      <c r="A369" s="322"/>
      <c r="B369" s="324"/>
      <c r="C369" s="459"/>
      <c r="D369" s="147" t="s">
        <v>2</v>
      </c>
      <c r="E369" s="4">
        <v>2</v>
      </c>
      <c r="F369" s="251"/>
      <c r="G369" s="251"/>
      <c r="H369" s="260"/>
      <c r="I369" s="246"/>
      <c r="J369" s="251"/>
      <c r="K369" s="4">
        <v>1</v>
      </c>
      <c r="L369" s="243"/>
      <c r="M369" s="368"/>
      <c r="N369" s="247"/>
      <c r="O369" s="247"/>
      <c r="P369" s="247"/>
      <c r="Q369" s="235"/>
      <c r="R369" s="235"/>
    </row>
    <row r="370" spans="1:19" x14ac:dyDescent="0.2">
      <c r="A370" s="322"/>
      <c r="B370" s="324"/>
      <c r="C370" s="459"/>
      <c r="D370" s="147" t="s">
        <v>3</v>
      </c>
      <c r="E370" s="4">
        <v>1</v>
      </c>
      <c r="F370" s="251"/>
      <c r="G370" s="251"/>
      <c r="H370" s="260"/>
      <c r="I370" s="246"/>
      <c r="J370" s="251"/>
      <c r="K370" s="4"/>
      <c r="L370" s="244"/>
      <c r="M370" s="368"/>
      <c r="N370" s="247"/>
      <c r="O370" s="247"/>
      <c r="P370" s="247"/>
      <c r="Q370" s="236"/>
      <c r="R370" s="236"/>
    </row>
    <row r="371" spans="1:19" x14ac:dyDescent="0.2">
      <c r="A371" s="322"/>
      <c r="B371" s="324"/>
      <c r="C371" s="460" t="s">
        <v>447</v>
      </c>
      <c r="D371" s="147" t="s">
        <v>0</v>
      </c>
      <c r="E371" s="4">
        <v>9</v>
      </c>
      <c r="F371" s="251"/>
      <c r="G371" s="251" t="s">
        <v>89</v>
      </c>
      <c r="H371" s="260" t="s">
        <v>90</v>
      </c>
      <c r="I371" s="246" t="s">
        <v>342</v>
      </c>
      <c r="J371" s="251"/>
      <c r="K371" s="4">
        <v>3</v>
      </c>
      <c r="L371" s="242"/>
      <c r="M371" s="246" t="s">
        <v>546</v>
      </c>
      <c r="N371" s="247"/>
      <c r="O371" s="247"/>
      <c r="P371" s="247"/>
      <c r="Q371" s="234"/>
      <c r="R371" s="234"/>
    </row>
    <row r="372" spans="1:19" x14ac:dyDescent="0.2">
      <c r="A372" s="322"/>
      <c r="B372" s="324"/>
      <c r="C372" s="460"/>
      <c r="D372" s="147" t="s">
        <v>1</v>
      </c>
      <c r="E372" s="4">
        <v>1</v>
      </c>
      <c r="F372" s="251"/>
      <c r="G372" s="251"/>
      <c r="H372" s="260"/>
      <c r="I372" s="246"/>
      <c r="J372" s="251"/>
      <c r="K372" s="4"/>
      <c r="L372" s="243"/>
      <c r="M372" s="246"/>
      <c r="N372" s="247"/>
      <c r="O372" s="247"/>
      <c r="P372" s="247"/>
      <c r="Q372" s="235"/>
      <c r="R372" s="235"/>
    </row>
    <row r="373" spans="1:19" x14ac:dyDescent="0.2">
      <c r="A373" s="322"/>
      <c r="B373" s="324"/>
      <c r="C373" s="460"/>
      <c r="D373" s="147" t="s">
        <v>5</v>
      </c>
      <c r="E373" s="4">
        <v>3</v>
      </c>
      <c r="F373" s="251"/>
      <c r="G373" s="251"/>
      <c r="H373" s="260"/>
      <c r="I373" s="246"/>
      <c r="J373" s="251"/>
      <c r="K373" s="4">
        <v>2</v>
      </c>
      <c r="L373" s="243"/>
      <c r="M373" s="246"/>
      <c r="N373" s="247"/>
      <c r="O373" s="247"/>
      <c r="P373" s="247"/>
      <c r="Q373" s="235"/>
      <c r="R373" s="235"/>
    </row>
    <row r="374" spans="1:19" x14ac:dyDescent="0.2">
      <c r="A374" s="322"/>
      <c r="B374" s="324"/>
      <c r="C374" s="460"/>
      <c r="D374" s="147" t="s">
        <v>2</v>
      </c>
      <c r="E374" s="4">
        <v>2</v>
      </c>
      <c r="F374" s="251"/>
      <c r="G374" s="251"/>
      <c r="H374" s="260"/>
      <c r="I374" s="246"/>
      <c r="J374" s="251"/>
      <c r="K374" s="4">
        <v>1</v>
      </c>
      <c r="L374" s="243"/>
      <c r="M374" s="246"/>
      <c r="N374" s="247"/>
      <c r="O374" s="247"/>
      <c r="P374" s="247"/>
      <c r="Q374" s="235"/>
      <c r="R374" s="235"/>
    </row>
    <row r="375" spans="1:19" x14ac:dyDescent="0.2">
      <c r="A375" s="322"/>
      <c r="B375" s="324"/>
      <c r="C375" s="460"/>
      <c r="D375" s="147" t="s">
        <v>3</v>
      </c>
      <c r="E375" s="4">
        <v>1</v>
      </c>
      <c r="F375" s="251"/>
      <c r="G375" s="251"/>
      <c r="H375" s="260"/>
      <c r="I375" s="246"/>
      <c r="J375" s="251"/>
      <c r="K375" s="4"/>
      <c r="L375" s="244"/>
      <c r="M375" s="246"/>
      <c r="N375" s="247"/>
      <c r="O375" s="247"/>
      <c r="P375" s="247"/>
      <c r="Q375" s="236"/>
      <c r="R375" s="236"/>
    </row>
    <row r="376" spans="1:19" x14ac:dyDescent="0.2">
      <c r="A376" s="322"/>
      <c r="B376" s="324"/>
      <c r="C376" s="465" t="s">
        <v>434</v>
      </c>
      <c r="D376" s="159" t="s">
        <v>0</v>
      </c>
      <c r="E376" s="4">
        <v>9</v>
      </c>
      <c r="F376" s="251"/>
      <c r="G376" s="246" t="s">
        <v>96</v>
      </c>
      <c r="H376" s="246" t="s">
        <v>97</v>
      </c>
      <c r="I376" s="246" t="s">
        <v>345</v>
      </c>
      <c r="J376" s="251"/>
      <c r="K376" s="4">
        <v>3</v>
      </c>
      <c r="L376" s="242"/>
      <c r="M376" s="286" t="s">
        <v>98</v>
      </c>
      <c r="N376" s="247"/>
      <c r="O376" s="247"/>
      <c r="P376" s="247"/>
      <c r="Q376" s="234"/>
      <c r="R376" s="234"/>
    </row>
    <row r="377" spans="1:19" x14ac:dyDescent="0.2">
      <c r="A377" s="322"/>
      <c r="B377" s="324"/>
      <c r="C377" s="465"/>
      <c r="D377" s="159" t="s">
        <v>1</v>
      </c>
      <c r="E377" s="4">
        <v>1</v>
      </c>
      <c r="F377" s="251"/>
      <c r="G377" s="246"/>
      <c r="H377" s="246"/>
      <c r="I377" s="246"/>
      <c r="J377" s="251"/>
      <c r="K377" s="4">
        <v>1</v>
      </c>
      <c r="L377" s="243"/>
      <c r="M377" s="286"/>
      <c r="N377" s="247"/>
      <c r="O377" s="247"/>
      <c r="P377" s="247"/>
      <c r="Q377" s="235"/>
      <c r="R377" s="235"/>
    </row>
    <row r="378" spans="1:19" x14ac:dyDescent="0.2">
      <c r="A378" s="322"/>
      <c r="B378" s="324"/>
      <c r="C378" s="465"/>
      <c r="D378" s="159" t="s">
        <v>5</v>
      </c>
      <c r="E378" s="4">
        <v>3</v>
      </c>
      <c r="F378" s="251"/>
      <c r="G378" s="246"/>
      <c r="H378" s="246"/>
      <c r="I378" s="246"/>
      <c r="J378" s="251"/>
      <c r="K378" s="4">
        <v>1</v>
      </c>
      <c r="L378" s="243"/>
      <c r="M378" s="286"/>
      <c r="N378" s="247"/>
      <c r="O378" s="247"/>
      <c r="P378" s="247"/>
      <c r="Q378" s="235"/>
      <c r="R378" s="235"/>
    </row>
    <row r="379" spans="1:19" x14ac:dyDescent="0.2">
      <c r="A379" s="322"/>
      <c r="B379" s="324"/>
      <c r="C379" s="465"/>
      <c r="D379" s="159" t="s">
        <v>2</v>
      </c>
      <c r="E379" s="4">
        <v>2</v>
      </c>
      <c r="F379" s="251"/>
      <c r="G379" s="246"/>
      <c r="H379" s="246"/>
      <c r="I379" s="246"/>
      <c r="J379" s="251"/>
      <c r="K379" s="4">
        <v>2</v>
      </c>
      <c r="L379" s="243"/>
      <c r="M379" s="286"/>
      <c r="N379" s="247"/>
      <c r="O379" s="247"/>
      <c r="P379" s="247"/>
      <c r="Q379" s="235"/>
      <c r="R379" s="235"/>
    </row>
    <row r="380" spans="1:19" x14ac:dyDescent="0.2">
      <c r="A380" s="323"/>
      <c r="B380" s="324"/>
      <c r="C380" s="465"/>
      <c r="D380" s="159" t="s">
        <v>3</v>
      </c>
      <c r="E380" s="4">
        <v>1</v>
      </c>
      <c r="F380" s="251"/>
      <c r="G380" s="246"/>
      <c r="H380" s="246"/>
      <c r="I380" s="246"/>
      <c r="J380" s="251"/>
      <c r="K380" s="4"/>
      <c r="L380" s="244"/>
      <c r="M380" s="286"/>
      <c r="N380" s="247"/>
      <c r="O380" s="247"/>
      <c r="P380" s="247"/>
      <c r="Q380" s="236"/>
      <c r="R380" s="236"/>
    </row>
    <row r="381" spans="1:19" ht="15" customHeight="1" x14ac:dyDescent="0.2">
      <c r="A381" s="331" t="s">
        <v>99</v>
      </c>
      <c r="B381" s="334" t="s">
        <v>448</v>
      </c>
      <c r="C381" s="336" t="s">
        <v>100</v>
      </c>
      <c r="D381" s="119" t="s">
        <v>291</v>
      </c>
      <c r="E381" s="15"/>
      <c r="F381" s="15"/>
      <c r="G381" s="15"/>
      <c r="H381" s="15"/>
      <c r="I381" s="15"/>
      <c r="J381" s="15">
        <f>SUM(J382:J386)</f>
        <v>7</v>
      </c>
      <c r="K381" s="15">
        <f>SUM(K382:K386)</f>
        <v>17</v>
      </c>
      <c r="L381" s="15">
        <f>SUM(L382:L386)</f>
        <v>7</v>
      </c>
      <c r="M381" s="15"/>
      <c r="N381" s="15"/>
      <c r="O381" s="15"/>
      <c r="P381" s="15"/>
      <c r="Q381" s="15"/>
      <c r="R381" s="15"/>
      <c r="S381" s="113"/>
    </row>
    <row r="382" spans="1:19" x14ac:dyDescent="0.2">
      <c r="A382" s="332"/>
      <c r="B382" s="334"/>
      <c r="C382" s="337"/>
      <c r="D382" s="130" t="s">
        <v>0</v>
      </c>
      <c r="E382" s="127">
        <v>4</v>
      </c>
      <c r="F382" s="251"/>
      <c r="G382" s="251"/>
      <c r="H382" s="260"/>
      <c r="I382" s="292" t="s">
        <v>385</v>
      </c>
      <c r="J382" s="118">
        <v>3</v>
      </c>
      <c r="K382" s="115">
        <f>K387+K392+K397</f>
        <v>3</v>
      </c>
      <c r="L382" s="117">
        <f>L387+L392</f>
        <v>3</v>
      </c>
      <c r="M382" s="252" t="s">
        <v>27</v>
      </c>
      <c r="N382" s="247"/>
      <c r="O382" s="247"/>
      <c r="P382" s="247"/>
      <c r="Q382" s="247"/>
      <c r="R382" s="247"/>
      <c r="S382" s="113"/>
    </row>
    <row r="383" spans="1:19" x14ac:dyDescent="0.2">
      <c r="A383" s="332"/>
      <c r="B383" s="334"/>
      <c r="C383" s="337"/>
      <c r="D383" s="130" t="s">
        <v>1</v>
      </c>
      <c r="E383" s="127">
        <v>2</v>
      </c>
      <c r="F383" s="251"/>
      <c r="G383" s="251"/>
      <c r="H383" s="260"/>
      <c r="I383" s="292"/>
      <c r="J383" s="118">
        <v>2</v>
      </c>
      <c r="K383" s="180">
        <f t="shared" ref="K383:K385" si="17">K388+K393+K398</f>
        <v>12</v>
      </c>
      <c r="L383" s="179">
        <f t="shared" ref="L383:L385" si="18">L388+L393</f>
        <v>2</v>
      </c>
      <c r="M383" s="252"/>
      <c r="N383" s="247"/>
      <c r="O383" s="247"/>
      <c r="P383" s="247"/>
      <c r="Q383" s="247"/>
      <c r="R383" s="247"/>
      <c r="S383" s="113"/>
    </row>
    <row r="384" spans="1:19" x14ac:dyDescent="0.2">
      <c r="A384" s="332"/>
      <c r="B384" s="334"/>
      <c r="C384" s="337"/>
      <c r="D384" s="130" t="s">
        <v>5</v>
      </c>
      <c r="E384" s="127">
        <v>1</v>
      </c>
      <c r="F384" s="251"/>
      <c r="G384" s="251"/>
      <c r="H384" s="260"/>
      <c r="I384" s="292"/>
      <c r="J384" s="118">
        <v>1</v>
      </c>
      <c r="K384" s="180">
        <f t="shared" si="17"/>
        <v>1</v>
      </c>
      <c r="L384" s="179">
        <f t="shared" si="18"/>
        <v>1</v>
      </c>
      <c r="M384" s="252"/>
      <c r="N384" s="247"/>
      <c r="O384" s="247"/>
      <c r="P384" s="247"/>
      <c r="Q384" s="247"/>
      <c r="R384" s="247"/>
      <c r="S384" s="113"/>
    </row>
    <row r="385" spans="1:19" x14ac:dyDescent="0.2">
      <c r="A385" s="332"/>
      <c r="B385" s="334"/>
      <c r="C385" s="337"/>
      <c r="D385" s="130" t="s">
        <v>2</v>
      </c>
      <c r="E385" s="127">
        <v>1</v>
      </c>
      <c r="F385" s="251"/>
      <c r="G385" s="251"/>
      <c r="H385" s="260"/>
      <c r="I385" s="292"/>
      <c r="J385" s="118">
        <v>1</v>
      </c>
      <c r="K385" s="180">
        <f t="shared" si="17"/>
        <v>1</v>
      </c>
      <c r="L385" s="179">
        <f t="shared" si="18"/>
        <v>1</v>
      </c>
      <c r="M385" s="252"/>
      <c r="N385" s="247"/>
      <c r="O385" s="247"/>
      <c r="P385" s="247"/>
      <c r="Q385" s="247"/>
      <c r="R385" s="247"/>
      <c r="S385" s="113"/>
    </row>
    <row r="386" spans="1:19" x14ac:dyDescent="0.2">
      <c r="A386" s="332"/>
      <c r="B386" s="334"/>
      <c r="C386" s="338"/>
      <c r="D386" s="130" t="s">
        <v>3</v>
      </c>
      <c r="E386" s="127"/>
      <c r="F386" s="251"/>
      <c r="G386" s="251"/>
      <c r="H386" s="260"/>
      <c r="I386" s="292"/>
      <c r="J386" s="118"/>
      <c r="K386" s="180"/>
      <c r="L386" s="179"/>
      <c r="M386" s="252"/>
      <c r="N386" s="247"/>
      <c r="O386" s="247"/>
      <c r="P386" s="247"/>
      <c r="Q386" s="247"/>
      <c r="R386" s="247"/>
      <c r="S386" s="66"/>
    </row>
    <row r="387" spans="1:19" x14ac:dyDescent="0.2">
      <c r="A387" s="332"/>
      <c r="B387" s="334"/>
      <c r="C387" s="349" t="s">
        <v>330</v>
      </c>
      <c r="D387" s="86" t="s">
        <v>0</v>
      </c>
      <c r="E387" s="4">
        <v>2</v>
      </c>
      <c r="F387" s="242"/>
      <c r="G387" s="275" t="s">
        <v>354</v>
      </c>
      <c r="H387" s="444" t="s">
        <v>331</v>
      </c>
      <c r="I387" s="246" t="s">
        <v>517</v>
      </c>
      <c r="J387" s="462"/>
      <c r="K387" s="4">
        <v>2</v>
      </c>
      <c r="L387" s="4">
        <v>2</v>
      </c>
      <c r="M387" s="246" t="s">
        <v>518</v>
      </c>
      <c r="N387" s="234"/>
      <c r="O387" s="234"/>
      <c r="P387" s="234"/>
      <c r="Q387" s="234"/>
      <c r="R387" s="234"/>
    </row>
    <row r="388" spans="1:19" x14ac:dyDescent="0.2">
      <c r="A388" s="332"/>
      <c r="B388" s="334"/>
      <c r="C388" s="350"/>
      <c r="D388" s="86" t="s">
        <v>1</v>
      </c>
      <c r="E388" s="4">
        <v>1</v>
      </c>
      <c r="F388" s="243"/>
      <c r="G388" s="276"/>
      <c r="H388" s="445"/>
      <c r="I388" s="246"/>
      <c r="J388" s="462"/>
      <c r="K388" s="4">
        <v>1</v>
      </c>
      <c r="L388" s="4">
        <v>1</v>
      </c>
      <c r="M388" s="246"/>
      <c r="N388" s="235"/>
      <c r="O388" s="235"/>
      <c r="P388" s="235"/>
      <c r="Q388" s="235"/>
      <c r="R388" s="235"/>
    </row>
    <row r="389" spans="1:19" x14ac:dyDescent="0.2">
      <c r="A389" s="332"/>
      <c r="B389" s="334"/>
      <c r="C389" s="350"/>
      <c r="D389" s="86" t="s">
        <v>5</v>
      </c>
      <c r="E389" s="4"/>
      <c r="F389" s="243"/>
      <c r="G389" s="276"/>
      <c r="H389" s="445"/>
      <c r="I389" s="246"/>
      <c r="J389" s="462"/>
      <c r="K389" s="4"/>
      <c r="L389" s="4"/>
      <c r="M389" s="246"/>
      <c r="N389" s="235"/>
      <c r="O389" s="235"/>
      <c r="P389" s="235"/>
      <c r="Q389" s="235"/>
      <c r="R389" s="235"/>
    </row>
    <row r="390" spans="1:19" x14ac:dyDescent="0.2">
      <c r="A390" s="332"/>
      <c r="B390" s="334"/>
      <c r="C390" s="350"/>
      <c r="D390" s="86" t="s">
        <v>2</v>
      </c>
      <c r="E390" s="4"/>
      <c r="F390" s="243"/>
      <c r="G390" s="276"/>
      <c r="H390" s="445"/>
      <c r="I390" s="246"/>
      <c r="J390" s="462"/>
      <c r="K390" s="4"/>
      <c r="L390" s="4"/>
      <c r="M390" s="246"/>
      <c r="N390" s="235"/>
      <c r="O390" s="235"/>
      <c r="P390" s="235"/>
      <c r="Q390" s="235"/>
      <c r="R390" s="235"/>
    </row>
    <row r="391" spans="1:19" x14ac:dyDescent="0.2">
      <c r="A391" s="332"/>
      <c r="B391" s="334"/>
      <c r="C391" s="351"/>
      <c r="D391" s="86" t="s">
        <v>3</v>
      </c>
      <c r="E391" s="4"/>
      <c r="F391" s="244"/>
      <c r="G391" s="277"/>
      <c r="H391" s="446"/>
      <c r="I391" s="246"/>
      <c r="J391" s="462"/>
      <c r="K391" s="4"/>
      <c r="L391" s="4"/>
      <c r="M391" s="246"/>
      <c r="N391" s="236"/>
      <c r="O391" s="236"/>
      <c r="P391" s="236"/>
      <c r="Q391" s="236"/>
      <c r="R391" s="236"/>
    </row>
    <row r="392" spans="1:19" x14ac:dyDescent="0.2">
      <c r="A392" s="332"/>
      <c r="B392" s="334"/>
      <c r="C392" s="264" t="s">
        <v>449</v>
      </c>
      <c r="D392" s="86" t="s">
        <v>0</v>
      </c>
      <c r="E392" s="4">
        <v>4</v>
      </c>
      <c r="F392" s="251"/>
      <c r="G392" s="246" t="s">
        <v>393</v>
      </c>
      <c r="H392" s="306" t="s">
        <v>265</v>
      </c>
      <c r="I392" s="246" t="s">
        <v>517</v>
      </c>
      <c r="J392" s="462"/>
      <c r="K392" s="4">
        <v>1</v>
      </c>
      <c r="L392" s="4">
        <v>1</v>
      </c>
      <c r="M392" s="246" t="s">
        <v>518</v>
      </c>
      <c r="N392" s="234"/>
      <c r="O392" s="234"/>
      <c r="P392" s="234"/>
      <c r="Q392" s="234"/>
      <c r="R392" s="234"/>
      <c r="S392" s="113"/>
    </row>
    <row r="393" spans="1:19" x14ac:dyDescent="0.2">
      <c r="A393" s="332"/>
      <c r="B393" s="334"/>
      <c r="C393" s="264"/>
      <c r="D393" s="86" t="s">
        <v>1</v>
      </c>
      <c r="E393" s="4">
        <v>2</v>
      </c>
      <c r="F393" s="251"/>
      <c r="G393" s="246"/>
      <c r="H393" s="306"/>
      <c r="I393" s="246"/>
      <c r="J393" s="462"/>
      <c r="K393" s="4">
        <v>1</v>
      </c>
      <c r="L393" s="4">
        <v>1</v>
      </c>
      <c r="M393" s="246"/>
      <c r="N393" s="235"/>
      <c r="O393" s="235"/>
      <c r="P393" s="235"/>
      <c r="Q393" s="235"/>
      <c r="R393" s="235"/>
      <c r="S393" s="113"/>
    </row>
    <row r="394" spans="1:19" x14ac:dyDescent="0.2">
      <c r="A394" s="332"/>
      <c r="B394" s="334"/>
      <c r="C394" s="264"/>
      <c r="D394" s="86" t="s">
        <v>5</v>
      </c>
      <c r="E394" s="4">
        <v>1</v>
      </c>
      <c r="F394" s="251"/>
      <c r="G394" s="246"/>
      <c r="H394" s="306"/>
      <c r="I394" s="246"/>
      <c r="J394" s="462"/>
      <c r="K394" s="4">
        <v>1</v>
      </c>
      <c r="L394" s="4">
        <v>1</v>
      </c>
      <c r="M394" s="246"/>
      <c r="N394" s="235"/>
      <c r="O394" s="235"/>
      <c r="P394" s="235"/>
      <c r="Q394" s="235"/>
      <c r="R394" s="235"/>
      <c r="S394" s="113"/>
    </row>
    <row r="395" spans="1:19" x14ac:dyDescent="0.2">
      <c r="A395" s="332"/>
      <c r="B395" s="334"/>
      <c r="C395" s="264"/>
      <c r="D395" s="86" t="s">
        <v>2</v>
      </c>
      <c r="E395" s="4">
        <v>1</v>
      </c>
      <c r="F395" s="251"/>
      <c r="G395" s="246"/>
      <c r="H395" s="306"/>
      <c r="I395" s="246"/>
      <c r="J395" s="462"/>
      <c r="K395" s="4">
        <v>1</v>
      </c>
      <c r="L395" s="4">
        <v>1</v>
      </c>
      <c r="M395" s="246"/>
      <c r="N395" s="235"/>
      <c r="O395" s="235"/>
      <c r="P395" s="235"/>
      <c r="Q395" s="235"/>
      <c r="R395" s="235"/>
      <c r="S395" s="113"/>
    </row>
    <row r="396" spans="1:19" x14ac:dyDescent="0.2">
      <c r="A396" s="332"/>
      <c r="B396" s="334"/>
      <c r="C396" s="264"/>
      <c r="D396" s="86" t="s">
        <v>3</v>
      </c>
      <c r="E396" s="4"/>
      <c r="F396" s="251"/>
      <c r="G396" s="246"/>
      <c r="H396" s="306"/>
      <c r="I396" s="246"/>
      <c r="J396" s="462"/>
      <c r="K396" s="4"/>
      <c r="L396" s="4"/>
      <c r="M396" s="246"/>
      <c r="N396" s="236"/>
      <c r="O396" s="236"/>
      <c r="P396" s="236"/>
      <c r="Q396" s="236"/>
      <c r="R396" s="236"/>
    </row>
    <row r="397" spans="1:19" x14ac:dyDescent="0.2">
      <c r="A397" s="332"/>
      <c r="B397" s="334"/>
      <c r="C397" s="348" t="s">
        <v>450</v>
      </c>
      <c r="D397" s="86" t="s">
        <v>0</v>
      </c>
      <c r="E397" s="4"/>
      <c r="F397" s="251"/>
      <c r="G397" s="251" t="s">
        <v>101</v>
      </c>
      <c r="H397" s="260" t="s">
        <v>102</v>
      </c>
      <c r="I397" s="252" t="s">
        <v>385</v>
      </c>
      <c r="J397" s="462"/>
      <c r="K397" s="4"/>
      <c r="L397" s="242"/>
      <c r="M397" s="252" t="s">
        <v>451</v>
      </c>
      <c r="N397" s="247"/>
      <c r="O397" s="247"/>
      <c r="P397" s="247"/>
      <c r="Q397" s="247"/>
      <c r="R397" s="247"/>
      <c r="S397" s="70"/>
    </row>
    <row r="398" spans="1:19" x14ac:dyDescent="0.2">
      <c r="A398" s="332"/>
      <c r="B398" s="334"/>
      <c r="C398" s="348"/>
      <c r="D398" s="86" t="s">
        <v>1</v>
      </c>
      <c r="E398" s="4">
        <v>1</v>
      </c>
      <c r="F398" s="251"/>
      <c r="G398" s="251"/>
      <c r="H398" s="260"/>
      <c r="I398" s="252"/>
      <c r="J398" s="462"/>
      <c r="K398" s="4">
        <v>10</v>
      </c>
      <c r="L398" s="243"/>
      <c r="M398" s="252"/>
      <c r="N398" s="247"/>
      <c r="O398" s="247"/>
      <c r="P398" s="247"/>
      <c r="Q398" s="247"/>
      <c r="R398" s="247"/>
    </row>
    <row r="399" spans="1:19" x14ac:dyDescent="0.2">
      <c r="A399" s="332"/>
      <c r="B399" s="334"/>
      <c r="C399" s="348"/>
      <c r="D399" s="86" t="s">
        <v>5</v>
      </c>
      <c r="E399" s="4"/>
      <c r="F399" s="251"/>
      <c r="G399" s="251"/>
      <c r="H399" s="260"/>
      <c r="I399" s="252"/>
      <c r="J399" s="462"/>
      <c r="K399" s="4"/>
      <c r="L399" s="243"/>
      <c r="M399" s="252"/>
      <c r="N399" s="247"/>
      <c r="O399" s="247"/>
      <c r="P399" s="247"/>
      <c r="Q399" s="247"/>
      <c r="R399" s="247"/>
    </row>
    <row r="400" spans="1:19" x14ac:dyDescent="0.2">
      <c r="A400" s="332"/>
      <c r="B400" s="334"/>
      <c r="C400" s="348"/>
      <c r="D400" s="86" t="s">
        <v>2</v>
      </c>
      <c r="E400" s="4"/>
      <c r="F400" s="251"/>
      <c r="G400" s="251"/>
      <c r="H400" s="260"/>
      <c r="I400" s="252"/>
      <c r="J400" s="462"/>
      <c r="K400" s="4"/>
      <c r="L400" s="243"/>
      <c r="M400" s="252"/>
      <c r="N400" s="247"/>
      <c r="O400" s="247"/>
      <c r="P400" s="247"/>
      <c r="Q400" s="247"/>
      <c r="R400" s="247"/>
    </row>
    <row r="401" spans="1:19" x14ac:dyDescent="0.2">
      <c r="A401" s="333"/>
      <c r="B401" s="335"/>
      <c r="C401" s="348"/>
      <c r="D401" s="86" t="s">
        <v>3</v>
      </c>
      <c r="E401" s="4"/>
      <c r="F401" s="251"/>
      <c r="G401" s="251"/>
      <c r="H401" s="260"/>
      <c r="I401" s="252"/>
      <c r="J401" s="462"/>
      <c r="K401" s="4"/>
      <c r="L401" s="244"/>
      <c r="M401" s="252"/>
      <c r="N401" s="247"/>
      <c r="O401" s="247"/>
      <c r="P401" s="247"/>
      <c r="Q401" s="247"/>
      <c r="R401" s="247"/>
    </row>
    <row r="402" spans="1:19" ht="14.45" customHeight="1" x14ac:dyDescent="0.2">
      <c r="A402" s="394" t="s">
        <v>303</v>
      </c>
      <c r="B402" s="394"/>
      <c r="C402" s="394"/>
      <c r="D402" s="394"/>
      <c r="E402" s="394"/>
      <c r="F402" s="394"/>
      <c r="G402" s="394"/>
      <c r="H402" s="394"/>
      <c r="I402" s="394"/>
      <c r="J402" s="394"/>
      <c r="K402" s="394"/>
      <c r="L402" s="394"/>
      <c r="M402" s="394"/>
      <c r="N402" s="394"/>
      <c r="O402" s="394"/>
      <c r="P402" s="394"/>
      <c r="Q402" s="394"/>
      <c r="R402" s="394"/>
    </row>
    <row r="403" spans="1:19" ht="14.45" customHeight="1" x14ac:dyDescent="0.2">
      <c r="A403" s="339" t="s">
        <v>103</v>
      </c>
      <c r="B403" s="342" t="s">
        <v>310</v>
      </c>
      <c r="C403" s="345" t="s">
        <v>592</v>
      </c>
      <c r="D403" s="30" t="s">
        <v>291</v>
      </c>
      <c r="E403" s="17"/>
      <c r="F403" s="17"/>
      <c r="G403" s="17"/>
      <c r="H403" s="17"/>
      <c r="I403" s="17"/>
      <c r="J403" s="17">
        <f>SUM(J404:J408)</f>
        <v>60</v>
      </c>
      <c r="K403" s="17">
        <f>SUM(K404:K408)</f>
        <v>602</v>
      </c>
      <c r="L403" s="17">
        <f>SUM(L404:L408)</f>
        <v>602</v>
      </c>
      <c r="M403" s="17"/>
      <c r="N403" s="17"/>
      <c r="O403" s="17"/>
      <c r="P403" s="17"/>
      <c r="Q403" s="17"/>
      <c r="R403" s="17"/>
    </row>
    <row r="404" spans="1:19" ht="12.95" customHeight="1" x14ac:dyDescent="0.2">
      <c r="A404" s="340"/>
      <c r="B404" s="343"/>
      <c r="C404" s="346"/>
      <c r="D404" s="158" t="s">
        <v>0</v>
      </c>
      <c r="E404" s="134"/>
      <c r="F404" s="257"/>
      <c r="G404" s="251" t="s">
        <v>332</v>
      </c>
      <c r="H404" s="237" t="s">
        <v>104</v>
      </c>
      <c r="I404" s="252" t="s">
        <v>603</v>
      </c>
      <c r="J404" s="179"/>
      <c r="K404" s="179"/>
      <c r="L404" s="179"/>
      <c r="M404" s="286" t="s">
        <v>553</v>
      </c>
      <c r="N404" s="282"/>
      <c r="O404" s="282"/>
      <c r="P404" s="282"/>
      <c r="Q404" s="282"/>
      <c r="R404" s="282"/>
      <c r="S404" s="65"/>
    </row>
    <row r="405" spans="1:19" ht="14.45" customHeight="1" x14ac:dyDescent="0.2">
      <c r="A405" s="340"/>
      <c r="B405" s="343"/>
      <c r="C405" s="346"/>
      <c r="D405" s="158" t="s">
        <v>1</v>
      </c>
      <c r="E405" s="134">
        <v>10</v>
      </c>
      <c r="F405" s="258"/>
      <c r="G405" s="251"/>
      <c r="H405" s="237"/>
      <c r="I405" s="252"/>
      <c r="J405" s="179">
        <v>30</v>
      </c>
      <c r="K405" s="179">
        <v>412</v>
      </c>
      <c r="L405" s="179">
        <v>412</v>
      </c>
      <c r="M405" s="286"/>
      <c r="N405" s="282"/>
      <c r="O405" s="282"/>
      <c r="P405" s="282"/>
      <c r="Q405" s="282"/>
      <c r="R405" s="282"/>
    </row>
    <row r="406" spans="1:19" ht="14.45" customHeight="1" x14ac:dyDescent="0.2">
      <c r="A406" s="340"/>
      <c r="B406" s="343"/>
      <c r="C406" s="346"/>
      <c r="D406" s="158" t="s">
        <v>5</v>
      </c>
      <c r="E406" s="134">
        <v>3</v>
      </c>
      <c r="F406" s="258"/>
      <c r="G406" s="251"/>
      <c r="H406" s="237"/>
      <c r="I406" s="252"/>
      <c r="J406" s="179">
        <v>4</v>
      </c>
      <c r="K406" s="179">
        <v>31</v>
      </c>
      <c r="L406" s="179">
        <v>31</v>
      </c>
      <c r="M406" s="286"/>
      <c r="N406" s="282"/>
      <c r="O406" s="282"/>
      <c r="P406" s="282"/>
      <c r="Q406" s="282"/>
      <c r="R406" s="282"/>
    </row>
    <row r="407" spans="1:19" ht="14.45" customHeight="1" x14ac:dyDescent="0.2">
      <c r="A407" s="340"/>
      <c r="B407" s="343"/>
      <c r="C407" s="346"/>
      <c r="D407" s="158" t="s">
        <v>2</v>
      </c>
      <c r="E407" s="134">
        <v>11</v>
      </c>
      <c r="F407" s="258"/>
      <c r="G407" s="251"/>
      <c r="H407" s="237"/>
      <c r="I407" s="252"/>
      <c r="J407" s="179">
        <v>25</v>
      </c>
      <c r="K407" s="179">
        <v>149</v>
      </c>
      <c r="L407" s="179">
        <v>149</v>
      </c>
      <c r="M407" s="286"/>
      <c r="N407" s="282"/>
      <c r="O407" s="282"/>
      <c r="P407" s="282"/>
      <c r="Q407" s="282"/>
      <c r="R407" s="282"/>
    </row>
    <row r="408" spans="1:19" ht="15" customHeight="1" x14ac:dyDescent="0.2">
      <c r="A408" s="341"/>
      <c r="B408" s="344"/>
      <c r="C408" s="347"/>
      <c r="D408" s="158" t="s">
        <v>3</v>
      </c>
      <c r="E408" s="134">
        <v>1</v>
      </c>
      <c r="F408" s="259"/>
      <c r="G408" s="251"/>
      <c r="H408" s="237"/>
      <c r="I408" s="252"/>
      <c r="J408" s="179">
        <v>1</v>
      </c>
      <c r="K408" s="179">
        <v>10</v>
      </c>
      <c r="L408" s="179">
        <v>10</v>
      </c>
      <c r="M408" s="286"/>
      <c r="N408" s="282"/>
      <c r="O408" s="282"/>
      <c r="P408" s="282"/>
      <c r="Q408" s="282"/>
      <c r="R408" s="282"/>
    </row>
    <row r="409" spans="1:19" ht="17.25" customHeight="1" x14ac:dyDescent="0.2">
      <c r="A409" s="339" t="s">
        <v>105</v>
      </c>
      <c r="B409" s="352" t="s">
        <v>106</v>
      </c>
      <c r="C409" s="379" t="s">
        <v>591</v>
      </c>
      <c r="D409" s="30" t="s">
        <v>291</v>
      </c>
      <c r="E409" s="10"/>
      <c r="F409" s="10"/>
      <c r="G409" s="10"/>
      <c r="H409" s="10"/>
      <c r="I409" s="10"/>
      <c r="J409" s="10">
        <f>SUM(J410:J414)</f>
        <v>46</v>
      </c>
      <c r="K409" s="10">
        <f>SUM(K410:K414)</f>
        <v>245</v>
      </c>
      <c r="L409" s="10">
        <f>SUM(L410:L414)</f>
        <v>245</v>
      </c>
      <c r="M409" s="10"/>
      <c r="N409" s="10"/>
      <c r="O409" s="10"/>
      <c r="P409" s="10"/>
      <c r="Q409" s="10"/>
      <c r="R409" s="10"/>
    </row>
    <row r="410" spans="1:19" ht="18" customHeight="1" x14ac:dyDescent="0.2">
      <c r="A410" s="340"/>
      <c r="B410" s="353"/>
      <c r="C410" s="380"/>
      <c r="D410" s="142" t="s">
        <v>0</v>
      </c>
      <c r="E410" s="134"/>
      <c r="F410" s="257"/>
      <c r="G410" s="292" t="s">
        <v>187</v>
      </c>
      <c r="H410" s="292" t="s">
        <v>104</v>
      </c>
      <c r="I410" s="292" t="s">
        <v>338</v>
      </c>
      <c r="J410" s="172"/>
      <c r="K410" s="172"/>
      <c r="L410" s="172"/>
      <c r="M410" s="246" t="s">
        <v>555</v>
      </c>
      <c r="N410" s="282"/>
      <c r="O410" s="282"/>
      <c r="P410" s="282"/>
      <c r="Q410" s="282"/>
      <c r="R410" s="282"/>
    </row>
    <row r="411" spans="1:19" ht="18" customHeight="1" x14ac:dyDescent="0.2">
      <c r="A411" s="340"/>
      <c r="B411" s="353"/>
      <c r="C411" s="380"/>
      <c r="D411" s="142" t="s">
        <v>1</v>
      </c>
      <c r="E411" s="134">
        <v>10</v>
      </c>
      <c r="F411" s="258"/>
      <c r="G411" s="292"/>
      <c r="H411" s="292"/>
      <c r="I411" s="292"/>
      <c r="J411" s="172">
        <v>15</v>
      </c>
      <c r="K411" s="172">
        <v>107</v>
      </c>
      <c r="L411" s="172">
        <v>107</v>
      </c>
      <c r="M411" s="246"/>
      <c r="N411" s="282"/>
      <c r="O411" s="282"/>
      <c r="P411" s="282"/>
      <c r="Q411" s="282"/>
      <c r="R411" s="282"/>
    </row>
    <row r="412" spans="1:19" ht="18" customHeight="1" x14ac:dyDescent="0.2">
      <c r="A412" s="340"/>
      <c r="B412" s="353"/>
      <c r="C412" s="380"/>
      <c r="D412" s="142" t="s">
        <v>5</v>
      </c>
      <c r="E412" s="134">
        <v>3</v>
      </c>
      <c r="F412" s="258"/>
      <c r="G412" s="292"/>
      <c r="H412" s="292"/>
      <c r="I412" s="292"/>
      <c r="J412" s="172">
        <v>4</v>
      </c>
      <c r="K412" s="172">
        <v>21</v>
      </c>
      <c r="L412" s="172">
        <v>21</v>
      </c>
      <c r="M412" s="246"/>
      <c r="N412" s="282"/>
      <c r="O412" s="282"/>
      <c r="P412" s="282"/>
      <c r="Q412" s="282"/>
      <c r="R412" s="282"/>
    </row>
    <row r="413" spans="1:19" ht="18" customHeight="1" x14ac:dyDescent="0.2">
      <c r="A413" s="340"/>
      <c r="B413" s="353"/>
      <c r="C413" s="380"/>
      <c r="D413" s="142" t="s">
        <v>2</v>
      </c>
      <c r="E413" s="134">
        <v>11</v>
      </c>
      <c r="F413" s="258"/>
      <c r="G413" s="292"/>
      <c r="H413" s="292"/>
      <c r="I413" s="292"/>
      <c r="J413" s="172">
        <v>25</v>
      </c>
      <c r="K413" s="172">
        <v>111</v>
      </c>
      <c r="L413" s="172">
        <v>111</v>
      </c>
      <c r="M413" s="246"/>
      <c r="N413" s="282"/>
      <c r="O413" s="282"/>
      <c r="P413" s="282"/>
      <c r="Q413" s="282"/>
      <c r="R413" s="282"/>
    </row>
    <row r="414" spans="1:19" ht="18" customHeight="1" x14ac:dyDescent="0.2">
      <c r="A414" s="341"/>
      <c r="B414" s="354"/>
      <c r="C414" s="381"/>
      <c r="D414" s="142" t="s">
        <v>3</v>
      </c>
      <c r="E414" s="134">
        <v>2</v>
      </c>
      <c r="F414" s="259"/>
      <c r="G414" s="292"/>
      <c r="H414" s="292"/>
      <c r="I414" s="292"/>
      <c r="J414" s="172">
        <v>2</v>
      </c>
      <c r="K414" s="172">
        <v>6</v>
      </c>
      <c r="L414" s="172">
        <v>6</v>
      </c>
      <c r="M414" s="246"/>
      <c r="N414" s="282"/>
      <c r="O414" s="282"/>
      <c r="P414" s="282"/>
      <c r="Q414" s="282"/>
      <c r="R414" s="282"/>
    </row>
    <row r="415" spans="1:19" ht="14.25" x14ac:dyDescent="0.2">
      <c r="A415" s="339" t="s">
        <v>109</v>
      </c>
      <c r="B415" s="352" t="s">
        <v>304</v>
      </c>
      <c r="C415" s="355" t="s">
        <v>452</v>
      </c>
      <c r="D415" s="30" t="s">
        <v>291</v>
      </c>
      <c r="E415" s="10"/>
      <c r="F415" s="10"/>
      <c r="G415" s="10"/>
      <c r="H415" s="10"/>
      <c r="I415" s="10"/>
      <c r="J415" s="10">
        <f>SUM(J416:J420)</f>
        <v>7</v>
      </c>
      <c r="K415" s="10">
        <f>SUM(K416:K420)</f>
        <v>33</v>
      </c>
      <c r="L415" s="10">
        <f>SUM(L416:L420)</f>
        <v>33</v>
      </c>
      <c r="M415" s="10"/>
      <c r="N415" s="10"/>
      <c r="O415" s="10"/>
      <c r="P415" s="10"/>
      <c r="Q415" s="10"/>
      <c r="R415" s="10"/>
    </row>
    <row r="416" spans="1:19" x14ac:dyDescent="0.2">
      <c r="A416" s="340"/>
      <c r="B416" s="353"/>
      <c r="C416" s="334"/>
      <c r="D416" s="144" t="s">
        <v>0</v>
      </c>
      <c r="E416" s="127"/>
      <c r="F416" s="242"/>
      <c r="G416" s="246" t="s">
        <v>187</v>
      </c>
      <c r="H416" s="251" t="s">
        <v>104</v>
      </c>
      <c r="I416" s="246" t="s">
        <v>384</v>
      </c>
      <c r="J416" s="174"/>
      <c r="K416" s="174"/>
      <c r="L416" s="174"/>
      <c r="M416" s="253"/>
      <c r="N416" s="282"/>
      <c r="O416" s="282"/>
      <c r="P416" s="282"/>
      <c r="Q416" s="282"/>
      <c r="R416" s="282"/>
    </row>
    <row r="417" spans="1:21" x14ac:dyDescent="0.2">
      <c r="A417" s="340"/>
      <c r="B417" s="353"/>
      <c r="C417" s="334"/>
      <c r="D417" s="144" t="s">
        <v>1</v>
      </c>
      <c r="E417" s="127"/>
      <c r="F417" s="243"/>
      <c r="G417" s="246"/>
      <c r="H417" s="251"/>
      <c r="I417" s="246"/>
      <c r="J417" s="174"/>
      <c r="K417" s="174"/>
      <c r="L417" s="174"/>
      <c r="M417" s="253"/>
      <c r="N417" s="282"/>
      <c r="O417" s="282"/>
      <c r="P417" s="282"/>
      <c r="Q417" s="282"/>
      <c r="R417" s="282"/>
    </row>
    <row r="418" spans="1:21" x14ac:dyDescent="0.2">
      <c r="A418" s="340"/>
      <c r="B418" s="353"/>
      <c r="C418" s="334"/>
      <c r="D418" s="144" t="s">
        <v>5</v>
      </c>
      <c r="E418" s="127">
        <v>1</v>
      </c>
      <c r="F418" s="243"/>
      <c r="G418" s="246"/>
      <c r="H418" s="251"/>
      <c r="I418" s="246"/>
      <c r="J418" s="174">
        <v>2</v>
      </c>
      <c r="K418" s="174">
        <v>3</v>
      </c>
      <c r="L418" s="174">
        <v>3</v>
      </c>
      <c r="M418" s="253"/>
      <c r="N418" s="282"/>
      <c r="O418" s="282"/>
      <c r="P418" s="282"/>
      <c r="Q418" s="282"/>
      <c r="R418" s="282"/>
    </row>
    <row r="419" spans="1:21" x14ac:dyDescent="0.2">
      <c r="A419" s="340"/>
      <c r="B419" s="353"/>
      <c r="C419" s="334"/>
      <c r="D419" s="144" t="s">
        <v>2</v>
      </c>
      <c r="E419" s="127">
        <v>1</v>
      </c>
      <c r="F419" s="243"/>
      <c r="G419" s="246"/>
      <c r="H419" s="251"/>
      <c r="I419" s="246"/>
      <c r="J419" s="174">
        <v>5</v>
      </c>
      <c r="K419" s="174">
        <v>30</v>
      </c>
      <c r="L419" s="174">
        <v>30</v>
      </c>
      <c r="M419" s="253"/>
      <c r="N419" s="282"/>
      <c r="O419" s="282"/>
      <c r="P419" s="282"/>
      <c r="Q419" s="282"/>
      <c r="R419" s="282"/>
    </row>
    <row r="420" spans="1:21" x14ac:dyDescent="0.2">
      <c r="A420" s="341"/>
      <c r="B420" s="354"/>
      <c r="C420" s="335"/>
      <c r="D420" s="144" t="s">
        <v>3</v>
      </c>
      <c r="E420" s="127"/>
      <c r="F420" s="244"/>
      <c r="G420" s="246"/>
      <c r="H420" s="251"/>
      <c r="I420" s="246"/>
      <c r="J420" s="174"/>
      <c r="K420" s="174"/>
      <c r="L420" s="174"/>
      <c r="M420" s="253"/>
      <c r="N420" s="282"/>
      <c r="O420" s="282"/>
      <c r="P420" s="282"/>
      <c r="Q420" s="282"/>
      <c r="R420" s="282"/>
    </row>
    <row r="421" spans="1:21" ht="15" customHeight="1" x14ac:dyDescent="0.2">
      <c r="A421" s="394" t="s">
        <v>110</v>
      </c>
      <c r="B421" s="394"/>
      <c r="C421" s="394"/>
      <c r="D421" s="394"/>
      <c r="E421" s="394"/>
      <c r="F421" s="394"/>
      <c r="G421" s="394"/>
      <c r="H421" s="394"/>
      <c r="I421" s="394"/>
      <c r="J421" s="394"/>
      <c r="K421" s="394"/>
      <c r="L421" s="394"/>
      <c r="M421" s="394"/>
      <c r="N421" s="394"/>
      <c r="O421" s="394"/>
      <c r="P421" s="394"/>
      <c r="Q421" s="394"/>
      <c r="R421" s="394"/>
    </row>
    <row r="422" spans="1:21" ht="14.25" x14ac:dyDescent="0.2">
      <c r="A422" s="339" t="s">
        <v>111</v>
      </c>
      <c r="B422" s="352" t="s">
        <v>112</v>
      </c>
      <c r="C422" s="356"/>
      <c r="D422" s="30" t="s">
        <v>291</v>
      </c>
      <c r="E422" s="10"/>
      <c r="F422" s="10"/>
      <c r="G422" s="10"/>
      <c r="H422" s="10"/>
      <c r="I422" s="10"/>
      <c r="J422" s="10"/>
      <c r="K422" s="10"/>
      <c r="L422" s="10"/>
      <c r="M422" s="10"/>
      <c r="N422" s="10"/>
      <c r="O422" s="10"/>
      <c r="P422" s="10"/>
      <c r="Q422" s="10"/>
      <c r="R422" s="10">
        <f>SUM(R423:R427)</f>
        <v>24000</v>
      </c>
    </row>
    <row r="423" spans="1:21" ht="15" customHeight="1" x14ac:dyDescent="0.2">
      <c r="A423" s="340"/>
      <c r="B423" s="353"/>
      <c r="C423" s="357"/>
      <c r="D423" s="156" t="s">
        <v>0</v>
      </c>
      <c r="E423" s="135">
        <v>210</v>
      </c>
      <c r="F423" s="219"/>
      <c r="G423" s="359" t="s">
        <v>113</v>
      </c>
      <c r="H423" s="219"/>
      <c r="I423" s="359" t="s">
        <v>355</v>
      </c>
      <c r="J423" s="219"/>
      <c r="K423" s="219"/>
      <c r="L423" s="219"/>
      <c r="M423" s="219"/>
      <c r="N423" s="219"/>
      <c r="O423" s="219"/>
      <c r="P423" s="219"/>
      <c r="Q423" s="219"/>
      <c r="R423" s="179">
        <v>9700</v>
      </c>
      <c r="U423" s="62"/>
    </row>
    <row r="424" spans="1:21" ht="14.45" customHeight="1" x14ac:dyDescent="0.2">
      <c r="A424" s="340"/>
      <c r="B424" s="353"/>
      <c r="C424" s="357"/>
      <c r="D424" s="156" t="s">
        <v>1</v>
      </c>
      <c r="E424" s="135">
        <v>30</v>
      </c>
      <c r="F424" s="220"/>
      <c r="G424" s="360"/>
      <c r="H424" s="220"/>
      <c r="I424" s="360"/>
      <c r="J424" s="220"/>
      <c r="K424" s="220"/>
      <c r="L424" s="220"/>
      <c r="M424" s="220"/>
      <c r="N424" s="220"/>
      <c r="O424" s="220"/>
      <c r="P424" s="220"/>
      <c r="Q424" s="220"/>
      <c r="R424" s="179">
        <v>2400</v>
      </c>
      <c r="U424" s="62"/>
    </row>
    <row r="425" spans="1:21" ht="14.45" customHeight="1" x14ac:dyDescent="0.2">
      <c r="A425" s="340"/>
      <c r="B425" s="353"/>
      <c r="C425" s="357"/>
      <c r="D425" s="156" t="s">
        <v>5</v>
      </c>
      <c r="E425" s="135">
        <v>35</v>
      </c>
      <c r="F425" s="220"/>
      <c r="G425" s="360"/>
      <c r="H425" s="220"/>
      <c r="I425" s="360"/>
      <c r="J425" s="220"/>
      <c r="K425" s="220"/>
      <c r="L425" s="220"/>
      <c r="M425" s="220"/>
      <c r="N425" s="220"/>
      <c r="O425" s="220"/>
      <c r="P425" s="220"/>
      <c r="Q425" s="220"/>
      <c r="R425" s="179">
        <v>7400</v>
      </c>
      <c r="U425" s="62"/>
    </row>
    <row r="426" spans="1:21" ht="14.45" customHeight="1" x14ac:dyDescent="0.2">
      <c r="A426" s="340"/>
      <c r="B426" s="353"/>
      <c r="C426" s="357"/>
      <c r="D426" s="156" t="s">
        <v>2</v>
      </c>
      <c r="E426" s="135">
        <v>20</v>
      </c>
      <c r="F426" s="220"/>
      <c r="G426" s="360"/>
      <c r="H426" s="220"/>
      <c r="I426" s="360"/>
      <c r="J426" s="220"/>
      <c r="K426" s="220"/>
      <c r="L426" s="220"/>
      <c r="M426" s="220"/>
      <c r="N426" s="220"/>
      <c r="O426" s="220"/>
      <c r="P426" s="220"/>
      <c r="Q426" s="220"/>
      <c r="R426" s="179">
        <v>2000</v>
      </c>
      <c r="U426" s="62"/>
    </row>
    <row r="427" spans="1:21" ht="15" customHeight="1" x14ac:dyDescent="0.2">
      <c r="A427" s="341"/>
      <c r="B427" s="354"/>
      <c r="C427" s="358"/>
      <c r="D427" s="156" t="s">
        <v>3</v>
      </c>
      <c r="E427" s="135">
        <v>35</v>
      </c>
      <c r="F427" s="221"/>
      <c r="G427" s="361"/>
      <c r="H427" s="221"/>
      <c r="I427" s="361"/>
      <c r="J427" s="221"/>
      <c r="K427" s="221"/>
      <c r="L427" s="221"/>
      <c r="M427" s="221"/>
      <c r="N427" s="221"/>
      <c r="O427" s="221"/>
      <c r="P427" s="221"/>
      <c r="Q427" s="221"/>
      <c r="R427" s="179">
        <v>2500</v>
      </c>
      <c r="U427" s="62"/>
    </row>
    <row r="428" spans="1:21" ht="15" customHeight="1" x14ac:dyDescent="0.2">
      <c r="A428" s="339" t="s">
        <v>114</v>
      </c>
      <c r="B428" s="352" t="s">
        <v>115</v>
      </c>
      <c r="C428" s="356"/>
      <c r="D428" s="30" t="s">
        <v>291</v>
      </c>
      <c r="E428" s="27"/>
      <c r="F428" s="27"/>
      <c r="G428" s="27"/>
      <c r="H428" s="27"/>
      <c r="I428" s="27"/>
      <c r="J428" s="27"/>
      <c r="K428" s="27"/>
      <c r="L428" s="27"/>
      <c r="M428" s="27"/>
      <c r="N428" s="27"/>
      <c r="O428" s="27"/>
      <c r="P428" s="27"/>
      <c r="Q428" s="27"/>
      <c r="R428" s="27">
        <f>SUM(R429:R433)</f>
        <v>45</v>
      </c>
    </row>
    <row r="429" spans="1:21" ht="15.95" customHeight="1" x14ac:dyDescent="0.2">
      <c r="A429" s="340"/>
      <c r="B429" s="353"/>
      <c r="C429" s="357"/>
      <c r="D429" s="156" t="s">
        <v>0</v>
      </c>
      <c r="E429" s="135">
        <v>9</v>
      </c>
      <c r="F429" s="219"/>
      <c r="G429" s="252" t="s">
        <v>113</v>
      </c>
      <c r="H429" s="253"/>
      <c r="I429" s="252" t="s">
        <v>355</v>
      </c>
      <c r="J429" s="219"/>
      <c r="K429" s="219"/>
      <c r="L429" s="219"/>
      <c r="M429" s="253"/>
      <c r="N429" s="253"/>
      <c r="O429" s="253"/>
      <c r="P429" s="253"/>
      <c r="Q429" s="253"/>
      <c r="R429" s="177">
        <v>10</v>
      </c>
    </row>
    <row r="430" spans="1:21" x14ac:dyDescent="0.2">
      <c r="A430" s="340"/>
      <c r="B430" s="353"/>
      <c r="C430" s="357"/>
      <c r="D430" s="156" t="s">
        <v>1</v>
      </c>
      <c r="E430" s="135">
        <v>4</v>
      </c>
      <c r="F430" s="220"/>
      <c r="G430" s="252"/>
      <c r="H430" s="253"/>
      <c r="I430" s="252"/>
      <c r="J430" s="220"/>
      <c r="K430" s="220"/>
      <c r="L430" s="220"/>
      <c r="M430" s="253"/>
      <c r="N430" s="253"/>
      <c r="O430" s="253"/>
      <c r="P430" s="253"/>
      <c r="Q430" s="253"/>
      <c r="R430" s="177">
        <v>5</v>
      </c>
    </row>
    <row r="431" spans="1:21" x14ac:dyDescent="0.2">
      <c r="A431" s="340"/>
      <c r="B431" s="353"/>
      <c r="C431" s="357"/>
      <c r="D431" s="156" t="s">
        <v>5</v>
      </c>
      <c r="E431" s="135">
        <v>10</v>
      </c>
      <c r="F431" s="220"/>
      <c r="G431" s="252"/>
      <c r="H431" s="253"/>
      <c r="I431" s="252"/>
      <c r="J431" s="220"/>
      <c r="K431" s="220"/>
      <c r="L431" s="220"/>
      <c r="M431" s="253"/>
      <c r="N431" s="253"/>
      <c r="O431" s="253"/>
      <c r="P431" s="253"/>
      <c r="Q431" s="253"/>
      <c r="R431" s="177">
        <v>20</v>
      </c>
    </row>
    <row r="432" spans="1:21" x14ac:dyDescent="0.2">
      <c r="A432" s="340"/>
      <c r="B432" s="353"/>
      <c r="C432" s="357"/>
      <c r="D432" s="156" t="s">
        <v>2</v>
      </c>
      <c r="E432" s="135">
        <v>1</v>
      </c>
      <c r="F432" s="220"/>
      <c r="G432" s="252"/>
      <c r="H432" s="253"/>
      <c r="I432" s="252"/>
      <c r="J432" s="220"/>
      <c r="K432" s="220"/>
      <c r="L432" s="220"/>
      <c r="M432" s="253"/>
      <c r="N432" s="253"/>
      <c r="O432" s="253"/>
      <c r="P432" s="253"/>
      <c r="Q432" s="253"/>
      <c r="R432" s="177">
        <v>5</v>
      </c>
    </row>
    <row r="433" spans="1:18" x14ac:dyDescent="0.2">
      <c r="A433" s="341"/>
      <c r="B433" s="354"/>
      <c r="C433" s="358"/>
      <c r="D433" s="156" t="s">
        <v>3</v>
      </c>
      <c r="E433" s="135"/>
      <c r="F433" s="221"/>
      <c r="G433" s="252"/>
      <c r="H433" s="253"/>
      <c r="I433" s="252"/>
      <c r="J433" s="221"/>
      <c r="K433" s="221"/>
      <c r="L433" s="221"/>
      <c r="M433" s="253"/>
      <c r="N433" s="253"/>
      <c r="O433" s="253"/>
      <c r="P433" s="253"/>
      <c r="Q433" s="253"/>
      <c r="R433" s="177">
        <v>5</v>
      </c>
    </row>
    <row r="434" spans="1:18" ht="15" customHeight="1" x14ac:dyDescent="0.2">
      <c r="A434" s="339" t="s">
        <v>116</v>
      </c>
      <c r="B434" s="342" t="s">
        <v>117</v>
      </c>
      <c r="C434" s="356"/>
      <c r="D434" s="30" t="s">
        <v>291</v>
      </c>
      <c r="E434" s="10"/>
      <c r="F434" s="10"/>
      <c r="G434" s="10"/>
      <c r="H434" s="10"/>
      <c r="I434" s="10"/>
      <c r="J434" s="10">
        <f>SUM(J435:J439)</f>
        <v>4742</v>
      </c>
      <c r="K434" s="10">
        <f>SUM(K435:K439)</f>
        <v>338</v>
      </c>
      <c r="L434" s="10">
        <f>SUM(L435:L439)</f>
        <v>240</v>
      </c>
      <c r="M434" s="10"/>
      <c r="N434" s="10"/>
      <c r="O434" s="10">
        <f>SUM(O435:O439)</f>
        <v>8</v>
      </c>
      <c r="P434" s="10">
        <f>SUM(P435:P439)</f>
        <v>8</v>
      </c>
      <c r="Q434" s="10">
        <f>SUM(Q435:Q439)</f>
        <v>24</v>
      </c>
      <c r="R434" s="10"/>
    </row>
    <row r="435" spans="1:18" x14ac:dyDescent="0.2">
      <c r="A435" s="340"/>
      <c r="B435" s="343"/>
      <c r="C435" s="357"/>
      <c r="D435" s="156" t="s">
        <v>0</v>
      </c>
      <c r="E435" s="135">
        <v>210</v>
      </c>
      <c r="F435" s="219"/>
      <c r="G435" s="286"/>
      <c r="H435" s="253"/>
      <c r="I435" s="252" t="s">
        <v>355</v>
      </c>
      <c r="J435" s="180">
        <v>2060</v>
      </c>
      <c r="K435" s="180">
        <v>187</v>
      </c>
      <c r="L435" s="180">
        <v>100</v>
      </c>
      <c r="M435" s="286" t="s">
        <v>615</v>
      </c>
      <c r="N435" s="363" t="s">
        <v>306</v>
      </c>
      <c r="O435" s="180">
        <v>2</v>
      </c>
      <c r="P435" s="180">
        <v>2</v>
      </c>
      <c r="Q435" s="180">
        <v>6</v>
      </c>
      <c r="R435" s="362"/>
    </row>
    <row r="436" spans="1:18" x14ac:dyDescent="0.2">
      <c r="A436" s="340"/>
      <c r="B436" s="343"/>
      <c r="C436" s="357"/>
      <c r="D436" s="156" t="s">
        <v>1</v>
      </c>
      <c r="E436" s="135">
        <v>30</v>
      </c>
      <c r="F436" s="220"/>
      <c r="G436" s="286"/>
      <c r="H436" s="253"/>
      <c r="I436" s="252"/>
      <c r="J436" s="180">
        <v>352</v>
      </c>
      <c r="K436" s="180">
        <v>44</v>
      </c>
      <c r="L436" s="180">
        <v>40</v>
      </c>
      <c r="M436" s="286"/>
      <c r="N436" s="363"/>
      <c r="O436" s="180">
        <v>2</v>
      </c>
      <c r="P436" s="180">
        <v>2</v>
      </c>
      <c r="Q436" s="180">
        <v>6</v>
      </c>
      <c r="R436" s="362"/>
    </row>
    <row r="437" spans="1:18" x14ac:dyDescent="0.2">
      <c r="A437" s="340"/>
      <c r="B437" s="343"/>
      <c r="C437" s="357"/>
      <c r="D437" s="156" t="s">
        <v>5</v>
      </c>
      <c r="E437" s="135">
        <v>35</v>
      </c>
      <c r="F437" s="220"/>
      <c r="G437" s="286"/>
      <c r="H437" s="253"/>
      <c r="I437" s="252"/>
      <c r="J437" s="180">
        <v>270</v>
      </c>
      <c r="K437" s="180">
        <v>52</v>
      </c>
      <c r="L437" s="180">
        <v>50</v>
      </c>
      <c r="M437" s="286"/>
      <c r="N437" s="363"/>
      <c r="O437" s="180">
        <v>2</v>
      </c>
      <c r="P437" s="180">
        <v>2</v>
      </c>
      <c r="Q437" s="180">
        <v>6</v>
      </c>
      <c r="R437" s="362"/>
    </row>
    <row r="438" spans="1:18" x14ac:dyDescent="0.2">
      <c r="A438" s="340"/>
      <c r="B438" s="343"/>
      <c r="C438" s="357"/>
      <c r="D438" s="156" t="s">
        <v>2</v>
      </c>
      <c r="E438" s="135">
        <v>20</v>
      </c>
      <c r="F438" s="220"/>
      <c r="G438" s="286"/>
      <c r="H438" s="253"/>
      <c r="I438" s="252"/>
      <c r="J438" s="180">
        <v>560</v>
      </c>
      <c r="K438" s="180">
        <v>32</v>
      </c>
      <c r="L438" s="180">
        <v>30</v>
      </c>
      <c r="M438" s="286"/>
      <c r="N438" s="363"/>
      <c r="O438" s="180">
        <v>2</v>
      </c>
      <c r="P438" s="180">
        <v>2</v>
      </c>
      <c r="Q438" s="180">
        <v>6</v>
      </c>
      <c r="R438" s="362"/>
    </row>
    <row r="439" spans="1:18" x14ac:dyDescent="0.2">
      <c r="A439" s="341"/>
      <c r="B439" s="344"/>
      <c r="C439" s="358"/>
      <c r="D439" s="156" t="s">
        <v>3</v>
      </c>
      <c r="E439" s="135">
        <v>35</v>
      </c>
      <c r="F439" s="221"/>
      <c r="G439" s="286"/>
      <c r="H439" s="253"/>
      <c r="I439" s="252"/>
      <c r="J439" s="180">
        <v>1500</v>
      </c>
      <c r="K439" s="180">
        <v>23</v>
      </c>
      <c r="L439" s="180">
        <v>20</v>
      </c>
      <c r="M439" s="286"/>
      <c r="N439" s="363"/>
      <c r="O439" s="173"/>
      <c r="P439" s="173"/>
      <c r="Q439" s="173"/>
      <c r="R439" s="362"/>
    </row>
    <row r="440" spans="1:18" ht="15" customHeight="1" x14ac:dyDescent="0.2">
      <c r="A440" s="339" t="s">
        <v>118</v>
      </c>
      <c r="B440" s="342" t="s">
        <v>119</v>
      </c>
      <c r="C440" s="356"/>
      <c r="D440" s="30" t="s">
        <v>291</v>
      </c>
      <c r="E440" s="10"/>
      <c r="F440" s="10"/>
      <c r="G440" s="10"/>
      <c r="H440" s="10"/>
      <c r="I440" s="10"/>
      <c r="J440" s="10">
        <f>SUM(J441:J445)</f>
        <v>1670</v>
      </c>
      <c r="K440" s="10"/>
      <c r="L440" s="10"/>
      <c r="M440" s="10"/>
      <c r="N440" s="10"/>
      <c r="O440" s="10"/>
      <c r="P440" s="10"/>
      <c r="Q440" s="10"/>
      <c r="R440" s="10"/>
    </row>
    <row r="441" spans="1:18" ht="15" customHeight="1" x14ac:dyDescent="0.2">
      <c r="A441" s="340"/>
      <c r="B441" s="343"/>
      <c r="C441" s="357"/>
      <c r="D441" s="156" t="s">
        <v>0</v>
      </c>
      <c r="E441" s="135">
        <v>5</v>
      </c>
      <c r="F441" s="219"/>
      <c r="G441" s="286" t="s">
        <v>113</v>
      </c>
      <c r="H441" s="219"/>
      <c r="I441" s="252" t="s">
        <v>355</v>
      </c>
      <c r="J441" s="180">
        <v>1500</v>
      </c>
      <c r="K441" s="219"/>
      <c r="L441" s="219"/>
      <c r="M441" s="253"/>
      <c r="N441" s="253"/>
      <c r="O441" s="253"/>
      <c r="P441" s="253"/>
      <c r="Q441" s="253"/>
      <c r="R441" s="253"/>
    </row>
    <row r="442" spans="1:18" ht="15" customHeight="1" x14ac:dyDescent="0.2">
      <c r="A442" s="340"/>
      <c r="B442" s="343"/>
      <c r="C442" s="357"/>
      <c r="D442" s="156" t="s">
        <v>1</v>
      </c>
      <c r="E442" s="135">
        <v>5</v>
      </c>
      <c r="F442" s="220"/>
      <c r="G442" s="286"/>
      <c r="H442" s="220"/>
      <c r="I442" s="252"/>
      <c r="J442" s="180">
        <v>90</v>
      </c>
      <c r="K442" s="220"/>
      <c r="L442" s="220"/>
      <c r="M442" s="253"/>
      <c r="N442" s="253"/>
      <c r="O442" s="253"/>
      <c r="P442" s="253"/>
      <c r="Q442" s="253"/>
      <c r="R442" s="253"/>
    </row>
    <row r="443" spans="1:18" ht="15" customHeight="1" x14ac:dyDescent="0.2">
      <c r="A443" s="340"/>
      <c r="B443" s="343"/>
      <c r="C443" s="357"/>
      <c r="D443" s="156" t="s">
        <v>5</v>
      </c>
      <c r="E443" s="135">
        <v>3</v>
      </c>
      <c r="F443" s="220"/>
      <c r="G443" s="286"/>
      <c r="H443" s="220"/>
      <c r="I443" s="252"/>
      <c r="J443" s="180">
        <v>40</v>
      </c>
      <c r="K443" s="220"/>
      <c r="L443" s="220"/>
      <c r="M443" s="253"/>
      <c r="N443" s="253"/>
      <c r="O443" s="253"/>
      <c r="P443" s="253"/>
      <c r="Q443" s="253"/>
      <c r="R443" s="253"/>
    </row>
    <row r="444" spans="1:18" ht="15" customHeight="1" x14ac:dyDescent="0.2">
      <c r="A444" s="340"/>
      <c r="B444" s="343"/>
      <c r="C444" s="357"/>
      <c r="D444" s="156" t="s">
        <v>2</v>
      </c>
      <c r="E444" s="135">
        <v>2</v>
      </c>
      <c r="F444" s="220"/>
      <c r="G444" s="286"/>
      <c r="H444" s="220"/>
      <c r="I444" s="252"/>
      <c r="J444" s="180">
        <v>20</v>
      </c>
      <c r="K444" s="220"/>
      <c r="L444" s="220"/>
      <c r="M444" s="253"/>
      <c r="N444" s="253"/>
      <c r="O444" s="253"/>
      <c r="P444" s="253"/>
      <c r="Q444" s="253"/>
      <c r="R444" s="253"/>
    </row>
    <row r="445" spans="1:18" ht="15" customHeight="1" x14ac:dyDescent="0.2">
      <c r="A445" s="341"/>
      <c r="B445" s="344"/>
      <c r="C445" s="358"/>
      <c r="D445" s="156" t="s">
        <v>3</v>
      </c>
      <c r="E445" s="135">
        <v>3</v>
      </c>
      <c r="F445" s="221"/>
      <c r="G445" s="286"/>
      <c r="H445" s="221"/>
      <c r="I445" s="252"/>
      <c r="J445" s="180">
        <v>20</v>
      </c>
      <c r="K445" s="221"/>
      <c r="L445" s="221"/>
      <c r="M445" s="253"/>
      <c r="N445" s="253"/>
      <c r="O445" s="253"/>
      <c r="P445" s="253"/>
      <c r="Q445" s="253"/>
      <c r="R445" s="253"/>
    </row>
    <row r="446" spans="1:18" ht="14.25" x14ac:dyDescent="0.2">
      <c r="A446" s="339" t="s">
        <v>120</v>
      </c>
      <c r="B446" s="352" t="s">
        <v>121</v>
      </c>
      <c r="C446" s="356"/>
      <c r="D446" s="30" t="s">
        <v>291</v>
      </c>
      <c r="E446" s="10"/>
      <c r="F446" s="10"/>
      <c r="G446" s="10"/>
      <c r="H446" s="10"/>
      <c r="I446" s="10"/>
      <c r="J446" s="10">
        <f>SUM(J447:J451)</f>
        <v>57</v>
      </c>
      <c r="K446" s="10">
        <f>SUM(K447:K451)</f>
        <v>9</v>
      </c>
      <c r="L446" s="10"/>
      <c r="M446" s="10"/>
      <c r="N446" s="10"/>
      <c r="O446" s="10">
        <f>SUM(O447:O451)</f>
        <v>8</v>
      </c>
      <c r="P446" s="10">
        <f>SUM(P447:P451)</f>
        <v>5</v>
      </c>
      <c r="Q446" s="10"/>
      <c r="R446" s="10"/>
    </row>
    <row r="447" spans="1:18" ht="12.75" customHeight="1" x14ac:dyDescent="0.2">
      <c r="A447" s="340"/>
      <c r="B447" s="353"/>
      <c r="C447" s="357"/>
      <c r="D447" s="156" t="s">
        <v>0</v>
      </c>
      <c r="E447" s="135">
        <v>18</v>
      </c>
      <c r="F447" s="219"/>
      <c r="G447" s="252" t="s">
        <v>113</v>
      </c>
      <c r="H447" s="219"/>
      <c r="I447" s="252" t="s">
        <v>355</v>
      </c>
      <c r="J447" s="180">
        <v>38</v>
      </c>
      <c r="K447" s="180">
        <v>5</v>
      </c>
      <c r="L447" s="254"/>
      <c r="M447" s="286" t="s">
        <v>615</v>
      </c>
      <c r="N447" s="252" t="s">
        <v>122</v>
      </c>
      <c r="O447" s="180">
        <v>6</v>
      </c>
      <c r="P447" s="180">
        <v>3</v>
      </c>
      <c r="Q447" s="219"/>
      <c r="R447" s="219"/>
    </row>
    <row r="448" spans="1:18" x14ac:dyDescent="0.2">
      <c r="A448" s="340"/>
      <c r="B448" s="353"/>
      <c r="C448" s="357"/>
      <c r="D448" s="156" t="s">
        <v>1</v>
      </c>
      <c r="E448" s="135">
        <v>1</v>
      </c>
      <c r="F448" s="220"/>
      <c r="G448" s="252"/>
      <c r="H448" s="220"/>
      <c r="I448" s="252"/>
      <c r="J448" s="180">
        <v>1</v>
      </c>
      <c r="K448" s="180"/>
      <c r="L448" s="255"/>
      <c r="M448" s="286"/>
      <c r="N448" s="252"/>
      <c r="O448" s="180"/>
      <c r="P448" s="180"/>
      <c r="Q448" s="220"/>
      <c r="R448" s="220"/>
    </row>
    <row r="449" spans="1:19" x14ac:dyDescent="0.2">
      <c r="A449" s="340"/>
      <c r="B449" s="353"/>
      <c r="C449" s="357"/>
      <c r="D449" s="156" t="s">
        <v>5</v>
      </c>
      <c r="E449" s="135">
        <v>4</v>
      </c>
      <c r="F449" s="220"/>
      <c r="G449" s="252"/>
      <c r="H449" s="220"/>
      <c r="I449" s="252"/>
      <c r="J449" s="180">
        <v>4</v>
      </c>
      <c r="K449" s="180">
        <v>1</v>
      </c>
      <c r="L449" s="255"/>
      <c r="M449" s="286"/>
      <c r="N449" s="252"/>
      <c r="O449" s="180"/>
      <c r="P449" s="180"/>
      <c r="Q449" s="220"/>
      <c r="R449" s="220"/>
    </row>
    <row r="450" spans="1:19" x14ac:dyDescent="0.2">
      <c r="A450" s="340"/>
      <c r="B450" s="353"/>
      <c r="C450" s="357"/>
      <c r="D450" s="156" t="s">
        <v>2</v>
      </c>
      <c r="E450" s="135">
        <v>3</v>
      </c>
      <c r="F450" s="220"/>
      <c r="G450" s="252"/>
      <c r="H450" s="220"/>
      <c r="I450" s="252"/>
      <c r="J450" s="180">
        <v>3</v>
      </c>
      <c r="K450" s="180">
        <v>1</v>
      </c>
      <c r="L450" s="255"/>
      <c r="M450" s="286"/>
      <c r="N450" s="252"/>
      <c r="O450" s="180"/>
      <c r="P450" s="180"/>
      <c r="Q450" s="220"/>
      <c r="R450" s="220"/>
    </row>
    <row r="451" spans="1:19" x14ac:dyDescent="0.2">
      <c r="A451" s="341"/>
      <c r="B451" s="354"/>
      <c r="C451" s="358"/>
      <c r="D451" s="156" t="s">
        <v>3</v>
      </c>
      <c r="E451" s="135">
        <v>7</v>
      </c>
      <c r="F451" s="221"/>
      <c r="G451" s="252"/>
      <c r="H451" s="221"/>
      <c r="I451" s="252"/>
      <c r="J451" s="180">
        <v>11</v>
      </c>
      <c r="K451" s="180">
        <v>2</v>
      </c>
      <c r="L451" s="256"/>
      <c r="M451" s="286"/>
      <c r="N451" s="252"/>
      <c r="O451" s="180">
        <v>2</v>
      </c>
      <c r="P451" s="180">
        <v>2</v>
      </c>
      <c r="Q451" s="221"/>
      <c r="R451" s="221"/>
    </row>
    <row r="452" spans="1:19" ht="14.25" x14ac:dyDescent="0.2">
      <c r="A452" s="339" t="s">
        <v>123</v>
      </c>
      <c r="B452" s="352" t="s">
        <v>124</v>
      </c>
      <c r="C452" s="356"/>
      <c r="D452" s="30" t="s">
        <v>291</v>
      </c>
      <c r="E452" s="10"/>
      <c r="F452" s="10"/>
      <c r="G452" s="10"/>
      <c r="H452" s="10"/>
      <c r="I452" s="10"/>
      <c r="J452" s="10">
        <f>SUM(J453:J457)</f>
        <v>43</v>
      </c>
      <c r="K452" s="10"/>
      <c r="L452" s="10"/>
      <c r="M452" s="10"/>
      <c r="N452" s="10"/>
      <c r="O452" s="10"/>
      <c r="P452" s="10"/>
      <c r="Q452" s="10"/>
      <c r="R452" s="10"/>
    </row>
    <row r="453" spans="1:19" x14ac:dyDescent="0.2">
      <c r="A453" s="340"/>
      <c r="B453" s="353"/>
      <c r="C453" s="357"/>
      <c r="D453" s="156" t="s">
        <v>0</v>
      </c>
      <c r="E453" s="127">
        <v>4</v>
      </c>
      <c r="F453" s="242"/>
      <c r="G453" s="251" t="s">
        <v>125</v>
      </c>
      <c r="H453" s="251" t="s">
        <v>126</v>
      </c>
      <c r="I453" s="246" t="s">
        <v>347</v>
      </c>
      <c r="J453" s="174">
        <v>6</v>
      </c>
      <c r="K453" s="287"/>
      <c r="L453" s="287"/>
      <c r="M453" s="246" t="s">
        <v>615</v>
      </c>
      <c r="N453" s="253"/>
      <c r="O453" s="253"/>
      <c r="P453" s="253"/>
      <c r="Q453" s="253"/>
      <c r="R453" s="253"/>
    </row>
    <row r="454" spans="1:19" x14ac:dyDescent="0.2">
      <c r="A454" s="340"/>
      <c r="B454" s="353"/>
      <c r="C454" s="357"/>
      <c r="D454" s="156" t="s">
        <v>1</v>
      </c>
      <c r="E454" s="127">
        <v>14</v>
      </c>
      <c r="F454" s="243"/>
      <c r="G454" s="251"/>
      <c r="H454" s="251"/>
      <c r="I454" s="246"/>
      <c r="J454" s="174">
        <v>9</v>
      </c>
      <c r="K454" s="288"/>
      <c r="L454" s="288"/>
      <c r="M454" s="246"/>
      <c r="N454" s="253"/>
      <c r="O454" s="253"/>
      <c r="P454" s="253"/>
      <c r="Q454" s="253"/>
      <c r="R454" s="253"/>
    </row>
    <row r="455" spans="1:19" x14ac:dyDescent="0.2">
      <c r="A455" s="340"/>
      <c r="B455" s="353"/>
      <c r="C455" s="357"/>
      <c r="D455" s="156" t="s">
        <v>5</v>
      </c>
      <c r="E455" s="127">
        <v>11</v>
      </c>
      <c r="F455" s="243"/>
      <c r="G455" s="251"/>
      <c r="H455" s="251"/>
      <c r="I455" s="246"/>
      <c r="J455" s="174">
        <v>11</v>
      </c>
      <c r="K455" s="288"/>
      <c r="L455" s="288"/>
      <c r="M455" s="246"/>
      <c r="N455" s="253"/>
      <c r="O455" s="253"/>
      <c r="P455" s="253"/>
      <c r="Q455" s="253"/>
      <c r="R455" s="253"/>
    </row>
    <row r="456" spans="1:19" x14ac:dyDescent="0.2">
      <c r="A456" s="340"/>
      <c r="B456" s="353"/>
      <c r="C456" s="357"/>
      <c r="D456" s="156" t="s">
        <v>2</v>
      </c>
      <c r="E456" s="127">
        <v>9</v>
      </c>
      <c r="F456" s="243"/>
      <c r="G456" s="251"/>
      <c r="H456" s="251"/>
      <c r="I456" s="246"/>
      <c r="J456" s="174">
        <v>12</v>
      </c>
      <c r="K456" s="288"/>
      <c r="L456" s="288"/>
      <c r="M456" s="246"/>
      <c r="N456" s="253"/>
      <c r="O456" s="253"/>
      <c r="P456" s="253"/>
      <c r="Q456" s="253"/>
      <c r="R456" s="253"/>
    </row>
    <row r="457" spans="1:19" x14ac:dyDescent="0.2">
      <c r="A457" s="341"/>
      <c r="B457" s="354"/>
      <c r="C457" s="358"/>
      <c r="D457" s="156" t="s">
        <v>3</v>
      </c>
      <c r="E457" s="127">
        <v>5</v>
      </c>
      <c r="F457" s="244"/>
      <c r="G457" s="251"/>
      <c r="H457" s="251"/>
      <c r="I457" s="246"/>
      <c r="J457" s="174">
        <v>5</v>
      </c>
      <c r="K457" s="289"/>
      <c r="L457" s="289"/>
      <c r="M457" s="246"/>
      <c r="N457" s="253"/>
      <c r="O457" s="253"/>
      <c r="P457" s="253"/>
      <c r="Q457" s="253"/>
      <c r="R457" s="253"/>
    </row>
    <row r="458" spans="1:19" ht="14.25" x14ac:dyDescent="0.2">
      <c r="A458" s="339" t="s">
        <v>127</v>
      </c>
      <c r="B458" s="352" t="s">
        <v>128</v>
      </c>
      <c r="C458" s="297" t="s">
        <v>588</v>
      </c>
      <c r="D458" s="30" t="s">
        <v>291</v>
      </c>
      <c r="E458" s="10"/>
      <c r="F458" s="10"/>
      <c r="G458" s="10"/>
      <c r="H458" s="10"/>
      <c r="I458" s="10"/>
      <c r="J458" s="10">
        <f>SUM(J459:J463)</f>
        <v>10</v>
      </c>
      <c r="K458" s="10"/>
      <c r="L458" s="10"/>
      <c r="M458" s="10"/>
      <c r="N458" s="10"/>
      <c r="O458" s="10">
        <f>SUM(O459:O463)</f>
        <v>10</v>
      </c>
      <c r="P458" s="10">
        <f>SUM(P459:P463)</f>
        <v>5</v>
      </c>
      <c r="Q458" s="10">
        <f>SUM(Q459:Q463)</f>
        <v>20</v>
      </c>
      <c r="R458" s="10"/>
    </row>
    <row r="459" spans="1:19" x14ac:dyDescent="0.2">
      <c r="A459" s="340"/>
      <c r="B459" s="353"/>
      <c r="C459" s="298"/>
      <c r="D459" s="156" t="s">
        <v>0</v>
      </c>
      <c r="E459" s="135">
        <v>2</v>
      </c>
      <c r="F459" s="219"/>
      <c r="G459" s="252" t="s">
        <v>129</v>
      </c>
      <c r="H459" s="253"/>
      <c r="I459" s="252" t="s">
        <v>355</v>
      </c>
      <c r="J459" s="24">
        <v>2</v>
      </c>
      <c r="K459" s="254"/>
      <c r="L459" s="254"/>
      <c r="M459" s="253"/>
      <c r="N459" s="246" t="s">
        <v>137</v>
      </c>
      <c r="O459" s="180">
        <v>6</v>
      </c>
      <c r="P459" s="180">
        <v>3</v>
      </c>
      <c r="Q459" s="179">
        <v>12</v>
      </c>
      <c r="R459" s="253"/>
      <c r="S459" s="64"/>
    </row>
    <row r="460" spans="1:19" x14ac:dyDescent="0.2">
      <c r="A460" s="340"/>
      <c r="B460" s="353"/>
      <c r="C460" s="298"/>
      <c r="D460" s="156" t="s">
        <v>1</v>
      </c>
      <c r="E460" s="135">
        <v>1</v>
      </c>
      <c r="F460" s="220"/>
      <c r="G460" s="252"/>
      <c r="H460" s="253"/>
      <c r="I460" s="252"/>
      <c r="J460" s="24">
        <v>5</v>
      </c>
      <c r="K460" s="255"/>
      <c r="L460" s="255"/>
      <c r="M460" s="253"/>
      <c r="N460" s="246"/>
      <c r="O460" s="180">
        <v>4</v>
      </c>
      <c r="P460" s="180">
        <v>2</v>
      </c>
      <c r="Q460" s="179">
        <v>8</v>
      </c>
      <c r="R460" s="253"/>
    </row>
    <row r="461" spans="1:19" x14ac:dyDescent="0.2">
      <c r="A461" s="340"/>
      <c r="B461" s="353"/>
      <c r="C461" s="298"/>
      <c r="D461" s="156" t="s">
        <v>5</v>
      </c>
      <c r="E461" s="135">
        <v>1</v>
      </c>
      <c r="F461" s="220"/>
      <c r="G461" s="252"/>
      <c r="H461" s="253"/>
      <c r="I461" s="252"/>
      <c r="J461" s="24">
        <v>1</v>
      </c>
      <c r="K461" s="255"/>
      <c r="L461" s="255"/>
      <c r="M461" s="253"/>
      <c r="N461" s="246"/>
      <c r="O461" s="180"/>
      <c r="P461" s="180"/>
      <c r="Q461" s="179"/>
      <c r="R461" s="253"/>
    </row>
    <row r="462" spans="1:19" x14ac:dyDescent="0.2">
      <c r="A462" s="340"/>
      <c r="B462" s="353"/>
      <c r="C462" s="298"/>
      <c r="D462" s="156" t="s">
        <v>2</v>
      </c>
      <c r="E462" s="135">
        <v>1</v>
      </c>
      <c r="F462" s="220"/>
      <c r="G462" s="252"/>
      <c r="H462" s="253"/>
      <c r="I462" s="252"/>
      <c r="J462" s="24">
        <v>1</v>
      </c>
      <c r="K462" s="255"/>
      <c r="L462" s="255"/>
      <c r="M462" s="253"/>
      <c r="N462" s="246"/>
      <c r="O462" s="180"/>
      <c r="P462" s="180"/>
      <c r="Q462" s="179"/>
      <c r="R462" s="253"/>
    </row>
    <row r="463" spans="1:19" x14ac:dyDescent="0.2">
      <c r="A463" s="341"/>
      <c r="B463" s="354"/>
      <c r="C463" s="313"/>
      <c r="D463" s="156" t="s">
        <v>3</v>
      </c>
      <c r="E463" s="135">
        <v>1</v>
      </c>
      <c r="F463" s="221"/>
      <c r="G463" s="252"/>
      <c r="H463" s="253"/>
      <c r="I463" s="252"/>
      <c r="J463" s="24">
        <v>1</v>
      </c>
      <c r="K463" s="256"/>
      <c r="L463" s="256"/>
      <c r="M463" s="253"/>
      <c r="N463" s="246"/>
      <c r="O463" s="181"/>
      <c r="P463" s="181"/>
      <c r="Q463" s="182"/>
      <c r="R463" s="253"/>
    </row>
    <row r="464" spans="1:19" ht="14.25" x14ac:dyDescent="0.2">
      <c r="A464" s="339" t="s">
        <v>130</v>
      </c>
      <c r="B464" s="352" t="s">
        <v>131</v>
      </c>
      <c r="C464" s="365" t="s">
        <v>589</v>
      </c>
      <c r="D464" s="30" t="s">
        <v>291</v>
      </c>
      <c r="E464" s="10"/>
      <c r="F464" s="10"/>
      <c r="G464" s="10"/>
      <c r="H464" s="10"/>
      <c r="I464" s="10"/>
      <c r="J464" s="10">
        <f>SUM(J465:J469)</f>
        <v>226</v>
      </c>
      <c r="K464" s="10">
        <f>SUM(K465:K469)</f>
        <v>19</v>
      </c>
      <c r="L464" s="10">
        <f>SUM(L465:L469)</f>
        <v>19</v>
      </c>
      <c r="M464" s="10"/>
      <c r="N464" s="10"/>
      <c r="O464" s="10"/>
      <c r="P464" s="10"/>
      <c r="Q464" s="10"/>
      <c r="R464" s="10"/>
    </row>
    <row r="465" spans="1:18" ht="16.5" customHeight="1" x14ac:dyDescent="0.2">
      <c r="A465" s="340"/>
      <c r="B465" s="353"/>
      <c r="C465" s="366"/>
      <c r="D465" s="156" t="s">
        <v>0</v>
      </c>
      <c r="E465" s="135">
        <v>70</v>
      </c>
      <c r="F465" s="253"/>
      <c r="G465" s="253" t="s">
        <v>132</v>
      </c>
      <c r="H465" s="252" t="s">
        <v>133</v>
      </c>
      <c r="I465" s="252" t="s">
        <v>355</v>
      </c>
      <c r="J465" s="180">
        <v>150</v>
      </c>
      <c r="K465" s="180">
        <v>12</v>
      </c>
      <c r="L465" s="180">
        <v>12</v>
      </c>
      <c r="M465" s="368" t="s">
        <v>616</v>
      </c>
      <c r="N465" s="253"/>
      <c r="O465" s="253"/>
      <c r="P465" s="253"/>
      <c r="Q465" s="253"/>
      <c r="R465" s="253"/>
    </row>
    <row r="466" spans="1:18" ht="16.5" customHeight="1" x14ac:dyDescent="0.2">
      <c r="A466" s="340"/>
      <c r="B466" s="353"/>
      <c r="C466" s="366"/>
      <c r="D466" s="156" t="s">
        <v>1</v>
      </c>
      <c r="E466" s="135">
        <v>10</v>
      </c>
      <c r="F466" s="253"/>
      <c r="G466" s="253"/>
      <c r="H466" s="252"/>
      <c r="I466" s="252"/>
      <c r="J466" s="180">
        <v>20</v>
      </c>
      <c r="K466" s="180">
        <v>2</v>
      </c>
      <c r="L466" s="180">
        <v>2</v>
      </c>
      <c r="M466" s="368"/>
      <c r="N466" s="253"/>
      <c r="O466" s="253"/>
      <c r="P466" s="253"/>
      <c r="Q466" s="253"/>
      <c r="R466" s="253"/>
    </row>
    <row r="467" spans="1:18" ht="16.5" customHeight="1" x14ac:dyDescent="0.2">
      <c r="A467" s="340"/>
      <c r="B467" s="353"/>
      <c r="C467" s="366"/>
      <c r="D467" s="156" t="s">
        <v>5</v>
      </c>
      <c r="E467" s="135">
        <v>5</v>
      </c>
      <c r="F467" s="253"/>
      <c r="G467" s="253"/>
      <c r="H467" s="252"/>
      <c r="I467" s="252"/>
      <c r="J467" s="180">
        <v>10</v>
      </c>
      <c r="K467" s="180">
        <v>1</v>
      </c>
      <c r="L467" s="180">
        <v>1</v>
      </c>
      <c r="M467" s="368"/>
      <c r="N467" s="253"/>
      <c r="O467" s="253"/>
      <c r="P467" s="253"/>
      <c r="Q467" s="253"/>
      <c r="R467" s="253"/>
    </row>
    <row r="468" spans="1:18" ht="16.5" customHeight="1" x14ac:dyDescent="0.2">
      <c r="A468" s="340"/>
      <c r="B468" s="353"/>
      <c r="C468" s="366"/>
      <c r="D468" s="156" t="s">
        <v>2</v>
      </c>
      <c r="E468" s="135">
        <v>3</v>
      </c>
      <c r="F468" s="253"/>
      <c r="G468" s="253"/>
      <c r="H468" s="252"/>
      <c r="I468" s="252"/>
      <c r="J468" s="180">
        <v>6</v>
      </c>
      <c r="K468" s="180">
        <v>1</v>
      </c>
      <c r="L468" s="180">
        <v>1</v>
      </c>
      <c r="M468" s="368"/>
      <c r="N468" s="253"/>
      <c r="O468" s="253"/>
      <c r="P468" s="253"/>
      <c r="Q468" s="253"/>
      <c r="R468" s="253"/>
    </row>
    <row r="469" spans="1:18" ht="16.5" customHeight="1" x14ac:dyDescent="0.2">
      <c r="A469" s="341"/>
      <c r="B469" s="354"/>
      <c r="C469" s="367"/>
      <c r="D469" s="156" t="s">
        <v>3</v>
      </c>
      <c r="E469" s="135">
        <v>20</v>
      </c>
      <c r="F469" s="253"/>
      <c r="G469" s="253"/>
      <c r="H469" s="252"/>
      <c r="I469" s="252"/>
      <c r="J469" s="180">
        <v>40</v>
      </c>
      <c r="K469" s="180">
        <v>3</v>
      </c>
      <c r="L469" s="180">
        <v>3</v>
      </c>
      <c r="M469" s="368"/>
      <c r="N469" s="253"/>
      <c r="O469" s="253"/>
      <c r="P469" s="253"/>
      <c r="Q469" s="253"/>
      <c r="R469" s="253"/>
    </row>
    <row r="470" spans="1:18" ht="14.25" x14ac:dyDescent="0.2">
      <c r="A470" s="339" t="s">
        <v>134</v>
      </c>
      <c r="B470" s="352" t="s">
        <v>135</v>
      </c>
      <c r="C470" s="365" t="s">
        <v>590</v>
      </c>
      <c r="D470" s="30" t="s">
        <v>291</v>
      </c>
      <c r="E470" s="10"/>
      <c r="F470" s="10"/>
      <c r="G470" s="10"/>
      <c r="H470" s="10"/>
      <c r="I470" s="10"/>
      <c r="J470" s="10">
        <f>SUM(J471:J475)</f>
        <v>57</v>
      </c>
      <c r="K470" s="10">
        <f>SUM(K471:K475)</f>
        <v>2</v>
      </c>
      <c r="L470" s="10"/>
      <c r="M470" s="10"/>
      <c r="N470" s="10"/>
      <c r="O470" s="10">
        <f>SUM(O471:O475)</f>
        <v>20</v>
      </c>
      <c r="P470" s="10">
        <f>SUM(P471:P475)</f>
        <v>20</v>
      </c>
      <c r="Q470" s="10">
        <f>SUM(Q471:Q475)</f>
        <v>40</v>
      </c>
      <c r="R470" s="10"/>
    </row>
    <row r="471" spans="1:18" ht="12.95" customHeight="1" x14ac:dyDescent="0.2">
      <c r="A471" s="340"/>
      <c r="B471" s="353"/>
      <c r="C471" s="366"/>
      <c r="D471" s="156" t="s">
        <v>0</v>
      </c>
      <c r="E471" s="127">
        <v>19</v>
      </c>
      <c r="F471" s="251"/>
      <c r="G471" s="251" t="s">
        <v>132</v>
      </c>
      <c r="H471" s="251" t="s">
        <v>136</v>
      </c>
      <c r="I471" s="246" t="s">
        <v>355</v>
      </c>
      <c r="J471" s="174">
        <v>41</v>
      </c>
      <c r="K471" s="174">
        <v>1</v>
      </c>
      <c r="L471" s="242"/>
      <c r="M471" s="246" t="s">
        <v>540</v>
      </c>
      <c r="N471" s="246" t="s">
        <v>137</v>
      </c>
      <c r="O471" s="174">
        <v>14</v>
      </c>
      <c r="P471" s="174">
        <v>14</v>
      </c>
      <c r="Q471" s="174">
        <v>28</v>
      </c>
      <c r="R471" s="242"/>
    </row>
    <row r="472" spans="1:18" x14ac:dyDescent="0.2">
      <c r="A472" s="340"/>
      <c r="B472" s="353"/>
      <c r="C472" s="366"/>
      <c r="D472" s="156" t="s">
        <v>1</v>
      </c>
      <c r="E472" s="127">
        <v>1</v>
      </c>
      <c r="F472" s="251"/>
      <c r="G472" s="251"/>
      <c r="H472" s="251"/>
      <c r="I472" s="246"/>
      <c r="J472" s="174">
        <v>4</v>
      </c>
      <c r="K472" s="174"/>
      <c r="L472" s="243"/>
      <c r="M472" s="246"/>
      <c r="N472" s="246"/>
      <c r="O472" s="174">
        <v>1</v>
      </c>
      <c r="P472" s="174">
        <v>1</v>
      </c>
      <c r="Q472" s="174">
        <v>2</v>
      </c>
      <c r="R472" s="243"/>
    </row>
    <row r="473" spans="1:18" x14ac:dyDescent="0.2">
      <c r="A473" s="340"/>
      <c r="B473" s="353"/>
      <c r="C473" s="366"/>
      <c r="D473" s="156" t="s">
        <v>5</v>
      </c>
      <c r="E473" s="127"/>
      <c r="F473" s="251"/>
      <c r="G473" s="251"/>
      <c r="H473" s="251"/>
      <c r="I473" s="246"/>
      <c r="J473" s="174"/>
      <c r="K473" s="174"/>
      <c r="L473" s="243"/>
      <c r="M473" s="246"/>
      <c r="N473" s="246"/>
      <c r="O473" s="174">
        <v>1</v>
      </c>
      <c r="P473" s="174">
        <v>1</v>
      </c>
      <c r="Q473" s="174">
        <v>2</v>
      </c>
      <c r="R473" s="243"/>
    </row>
    <row r="474" spans="1:18" x14ac:dyDescent="0.2">
      <c r="A474" s="340"/>
      <c r="B474" s="353"/>
      <c r="C474" s="366"/>
      <c r="D474" s="156" t="s">
        <v>2</v>
      </c>
      <c r="E474" s="127">
        <v>1</v>
      </c>
      <c r="F474" s="251"/>
      <c r="G474" s="251"/>
      <c r="H474" s="251"/>
      <c r="I474" s="246"/>
      <c r="J474" s="174">
        <v>3</v>
      </c>
      <c r="K474" s="174"/>
      <c r="L474" s="243"/>
      <c r="M474" s="246"/>
      <c r="N474" s="246"/>
      <c r="O474" s="174">
        <v>1</v>
      </c>
      <c r="P474" s="174">
        <v>1</v>
      </c>
      <c r="Q474" s="174">
        <v>2</v>
      </c>
      <c r="R474" s="243"/>
    </row>
    <row r="475" spans="1:18" x14ac:dyDescent="0.2">
      <c r="A475" s="341"/>
      <c r="B475" s="354"/>
      <c r="C475" s="367"/>
      <c r="D475" s="156" t="s">
        <v>3</v>
      </c>
      <c r="E475" s="127">
        <v>3</v>
      </c>
      <c r="F475" s="251"/>
      <c r="G475" s="251"/>
      <c r="H475" s="251"/>
      <c r="I475" s="246"/>
      <c r="J475" s="174">
        <v>9</v>
      </c>
      <c r="K475" s="174">
        <v>1</v>
      </c>
      <c r="L475" s="244"/>
      <c r="M475" s="246"/>
      <c r="N475" s="246"/>
      <c r="O475" s="174">
        <v>3</v>
      </c>
      <c r="P475" s="174">
        <v>3</v>
      </c>
      <c r="Q475" s="174">
        <v>6</v>
      </c>
      <c r="R475" s="244"/>
    </row>
    <row r="476" spans="1:18" ht="14.25" x14ac:dyDescent="0.2">
      <c r="A476" s="339" t="s">
        <v>138</v>
      </c>
      <c r="B476" s="352" t="s">
        <v>139</v>
      </c>
      <c r="C476" s="522"/>
      <c r="D476" s="30" t="s">
        <v>291</v>
      </c>
      <c r="E476" s="10"/>
      <c r="F476" s="10"/>
      <c r="G476" s="10"/>
      <c r="H476" s="10"/>
      <c r="I476" s="10"/>
      <c r="J476" s="10">
        <f>SUM(J477:J481)</f>
        <v>5</v>
      </c>
      <c r="K476" s="10"/>
      <c r="L476" s="10"/>
      <c r="M476" s="10"/>
      <c r="N476" s="10"/>
      <c r="O476" s="10"/>
      <c r="P476" s="10"/>
      <c r="Q476" s="10"/>
      <c r="R476" s="10"/>
    </row>
    <row r="477" spans="1:18" x14ac:dyDescent="0.2">
      <c r="A477" s="340"/>
      <c r="B477" s="353"/>
      <c r="C477" s="523"/>
      <c r="D477" s="156" t="s">
        <v>0</v>
      </c>
      <c r="E477" s="135">
        <v>1</v>
      </c>
      <c r="F477" s="219"/>
      <c r="G477" s="253" t="s">
        <v>140</v>
      </c>
      <c r="H477" s="253"/>
      <c r="I477" s="252" t="s">
        <v>355</v>
      </c>
      <c r="J477" s="180">
        <v>1</v>
      </c>
      <c r="K477" s="219"/>
      <c r="L477" s="219"/>
      <c r="M477" s="253"/>
      <c r="N477" s="253"/>
      <c r="O477" s="253"/>
      <c r="P477" s="253"/>
      <c r="Q477" s="253"/>
      <c r="R477" s="253"/>
    </row>
    <row r="478" spans="1:18" x14ac:dyDescent="0.2">
      <c r="A478" s="340"/>
      <c r="B478" s="353"/>
      <c r="C478" s="523"/>
      <c r="D478" s="156" t="s">
        <v>1</v>
      </c>
      <c r="E478" s="135">
        <v>1</v>
      </c>
      <c r="F478" s="220"/>
      <c r="G478" s="253"/>
      <c r="H478" s="253"/>
      <c r="I478" s="252"/>
      <c r="J478" s="180">
        <v>1</v>
      </c>
      <c r="K478" s="220"/>
      <c r="L478" s="220"/>
      <c r="M478" s="253"/>
      <c r="N478" s="253"/>
      <c r="O478" s="253"/>
      <c r="P478" s="253"/>
      <c r="Q478" s="253"/>
      <c r="R478" s="253"/>
    </row>
    <row r="479" spans="1:18" x14ac:dyDescent="0.2">
      <c r="A479" s="340"/>
      <c r="B479" s="353"/>
      <c r="C479" s="523"/>
      <c r="D479" s="156" t="s">
        <v>5</v>
      </c>
      <c r="E479" s="135">
        <v>1</v>
      </c>
      <c r="F479" s="220"/>
      <c r="G479" s="253"/>
      <c r="H479" s="253"/>
      <c r="I479" s="252"/>
      <c r="J479" s="180">
        <v>1</v>
      </c>
      <c r="K479" s="220"/>
      <c r="L479" s="220"/>
      <c r="M479" s="253"/>
      <c r="N479" s="253"/>
      <c r="O479" s="253"/>
      <c r="P479" s="253"/>
      <c r="Q479" s="253"/>
      <c r="R479" s="253"/>
    </row>
    <row r="480" spans="1:18" x14ac:dyDescent="0.2">
      <c r="A480" s="340"/>
      <c r="B480" s="353"/>
      <c r="C480" s="523"/>
      <c r="D480" s="156" t="s">
        <v>2</v>
      </c>
      <c r="E480" s="135">
        <v>1</v>
      </c>
      <c r="F480" s="220"/>
      <c r="G480" s="253"/>
      <c r="H480" s="253"/>
      <c r="I480" s="252"/>
      <c r="J480" s="180">
        <v>1</v>
      </c>
      <c r="K480" s="220"/>
      <c r="L480" s="220"/>
      <c r="M480" s="253"/>
      <c r="N480" s="253"/>
      <c r="O480" s="253"/>
      <c r="P480" s="253"/>
      <c r="Q480" s="253"/>
      <c r="R480" s="253"/>
    </row>
    <row r="481" spans="1:18" x14ac:dyDescent="0.2">
      <c r="A481" s="341"/>
      <c r="B481" s="354"/>
      <c r="C481" s="524"/>
      <c r="D481" s="156" t="s">
        <v>3</v>
      </c>
      <c r="E481" s="135">
        <v>1</v>
      </c>
      <c r="F481" s="221"/>
      <c r="G481" s="253"/>
      <c r="H481" s="253"/>
      <c r="I481" s="252"/>
      <c r="J481" s="180">
        <v>1</v>
      </c>
      <c r="K481" s="221"/>
      <c r="L481" s="221"/>
      <c r="M481" s="253"/>
      <c r="N481" s="253"/>
      <c r="O481" s="253"/>
      <c r="P481" s="253"/>
      <c r="Q481" s="253"/>
      <c r="R481" s="253"/>
    </row>
    <row r="482" spans="1:18" ht="14.45" customHeight="1" x14ac:dyDescent="0.2">
      <c r="A482" s="394" t="s">
        <v>141</v>
      </c>
      <c r="B482" s="394"/>
      <c r="C482" s="394"/>
      <c r="D482" s="394"/>
      <c r="E482" s="394"/>
      <c r="F482" s="394"/>
      <c r="G482" s="394"/>
      <c r="H482" s="394"/>
      <c r="I482" s="394"/>
      <c r="J482" s="394"/>
      <c r="K482" s="394"/>
      <c r="L482" s="394"/>
      <c r="M482" s="394"/>
      <c r="N482" s="394"/>
      <c r="O482" s="394"/>
      <c r="P482" s="394"/>
      <c r="Q482" s="394"/>
      <c r="R482" s="394"/>
    </row>
    <row r="483" spans="1:18" ht="14.25" x14ac:dyDescent="0.2">
      <c r="A483" s="339" t="s">
        <v>142</v>
      </c>
      <c r="B483" s="355" t="s">
        <v>143</v>
      </c>
      <c r="C483" s="352" t="s">
        <v>144</v>
      </c>
      <c r="D483" s="30" t="s">
        <v>291</v>
      </c>
      <c r="E483" s="17"/>
      <c r="F483" s="17"/>
      <c r="G483" s="17"/>
      <c r="H483" s="17"/>
      <c r="I483" s="17"/>
      <c r="J483" s="17">
        <f>SUM(J484:J488)</f>
        <v>10</v>
      </c>
      <c r="K483" s="17"/>
      <c r="L483" s="17"/>
      <c r="M483" s="17"/>
      <c r="N483" s="17"/>
      <c r="O483" s="17"/>
      <c r="P483" s="17"/>
      <c r="Q483" s="17"/>
      <c r="R483" s="17"/>
    </row>
    <row r="484" spans="1:18" ht="12.75" customHeight="1" x14ac:dyDescent="0.2">
      <c r="A484" s="340"/>
      <c r="B484" s="334"/>
      <c r="C484" s="353"/>
      <c r="D484" s="142" t="s">
        <v>0</v>
      </c>
      <c r="E484" s="131">
        <v>1</v>
      </c>
      <c r="F484" s="219"/>
      <c r="G484" s="252" t="s">
        <v>129</v>
      </c>
      <c r="H484" s="253"/>
      <c r="I484" s="252" t="s">
        <v>355</v>
      </c>
      <c r="J484" s="180">
        <v>2</v>
      </c>
      <c r="K484" s="254"/>
      <c r="L484" s="254"/>
      <c r="M484" s="286" t="s">
        <v>617</v>
      </c>
      <c r="N484" s="254"/>
      <c r="O484" s="254"/>
      <c r="P484" s="254"/>
      <c r="Q484" s="254"/>
      <c r="R484" s="254"/>
    </row>
    <row r="485" spans="1:18" x14ac:dyDescent="0.2">
      <c r="A485" s="340"/>
      <c r="B485" s="334"/>
      <c r="C485" s="353"/>
      <c r="D485" s="142" t="s">
        <v>1</v>
      </c>
      <c r="E485" s="131">
        <v>1</v>
      </c>
      <c r="F485" s="220"/>
      <c r="G485" s="252"/>
      <c r="H485" s="253"/>
      <c r="I485" s="252"/>
      <c r="J485" s="180">
        <v>2</v>
      </c>
      <c r="K485" s="255"/>
      <c r="L485" s="255"/>
      <c r="M485" s="286"/>
      <c r="N485" s="255"/>
      <c r="O485" s="255"/>
      <c r="P485" s="255"/>
      <c r="Q485" s="255"/>
      <c r="R485" s="255"/>
    </row>
    <row r="486" spans="1:18" x14ac:dyDescent="0.2">
      <c r="A486" s="340"/>
      <c r="B486" s="334"/>
      <c r="C486" s="353"/>
      <c r="D486" s="142" t="s">
        <v>5</v>
      </c>
      <c r="E486" s="131">
        <v>1</v>
      </c>
      <c r="F486" s="220"/>
      <c r="G486" s="252"/>
      <c r="H486" s="253"/>
      <c r="I486" s="252"/>
      <c r="J486" s="180">
        <v>2</v>
      </c>
      <c r="K486" s="255"/>
      <c r="L486" s="255"/>
      <c r="M486" s="286"/>
      <c r="N486" s="255"/>
      <c r="O486" s="255"/>
      <c r="P486" s="255"/>
      <c r="Q486" s="255"/>
      <c r="R486" s="255"/>
    </row>
    <row r="487" spans="1:18" x14ac:dyDescent="0.2">
      <c r="A487" s="340"/>
      <c r="B487" s="334"/>
      <c r="C487" s="353"/>
      <c r="D487" s="142" t="s">
        <v>2</v>
      </c>
      <c r="E487" s="131">
        <v>1</v>
      </c>
      <c r="F487" s="220"/>
      <c r="G487" s="252"/>
      <c r="H487" s="253"/>
      <c r="I487" s="252"/>
      <c r="J487" s="180">
        <v>2</v>
      </c>
      <c r="K487" s="255"/>
      <c r="L487" s="255"/>
      <c r="M487" s="286"/>
      <c r="N487" s="255"/>
      <c r="O487" s="255"/>
      <c r="P487" s="255"/>
      <c r="Q487" s="255"/>
      <c r="R487" s="255"/>
    </row>
    <row r="488" spans="1:18" x14ac:dyDescent="0.2">
      <c r="A488" s="341"/>
      <c r="B488" s="335"/>
      <c r="C488" s="354"/>
      <c r="D488" s="142" t="s">
        <v>3</v>
      </c>
      <c r="E488" s="131">
        <v>1</v>
      </c>
      <c r="F488" s="221"/>
      <c r="G488" s="252"/>
      <c r="H488" s="253"/>
      <c r="I488" s="252"/>
      <c r="J488" s="180">
        <v>2</v>
      </c>
      <c r="K488" s="256"/>
      <c r="L488" s="256"/>
      <c r="M488" s="286"/>
      <c r="N488" s="256"/>
      <c r="O488" s="256"/>
      <c r="P488" s="256"/>
      <c r="Q488" s="256"/>
      <c r="R488" s="256"/>
    </row>
    <row r="489" spans="1:18" ht="14.45" customHeight="1" x14ac:dyDescent="0.2">
      <c r="A489" s="364" t="s">
        <v>145</v>
      </c>
      <c r="B489" s="364"/>
      <c r="C489" s="364"/>
      <c r="D489" s="364"/>
      <c r="E489" s="364"/>
      <c r="F489" s="364"/>
      <c r="G489" s="364"/>
      <c r="H489" s="364"/>
      <c r="I489" s="364"/>
      <c r="J489" s="364"/>
      <c r="K489" s="364"/>
      <c r="L489" s="364"/>
      <c r="M489" s="364"/>
      <c r="N489" s="364"/>
      <c r="O489" s="364"/>
      <c r="P489" s="364"/>
      <c r="Q489" s="364"/>
      <c r="R489" s="364"/>
    </row>
    <row r="490" spans="1:18" ht="14.25" x14ac:dyDescent="0.2">
      <c r="A490" s="339" t="s">
        <v>146</v>
      </c>
      <c r="B490" s="297" t="s">
        <v>293</v>
      </c>
      <c r="C490" s="365" t="s">
        <v>587</v>
      </c>
      <c r="D490" s="30" t="s">
        <v>291</v>
      </c>
      <c r="E490" s="28"/>
      <c r="F490" s="29"/>
      <c r="G490" s="29"/>
      <c r="H490" s="29"/>
      <c r="I490" s="29"/>
      <c r="J490" s="29">
        <f>SUM(J491:J495)</f>
        <v>260</v>
      </c>
      <c r="K490" s="29">
        <f>SUM(K491:K495)</f>
        <v>103</v>
      </c>
      <c r="L490" s="29">
        <f>SUM(L491:L495)</f>
        <v>103</v>
      </c>
      <c r="M490" s="29"/>
      <c r="N490" s="29"/>
      <c r="O490" s="29">
        <f>SUM(O491:O495)</f>
        <v>7</v>
      </c>
      <c r="P490" s="29">
        <f>SUM(P491:P495)</f>
        <v>7</v>
      </c>
      <c r="Q490" s="29">
        <f>SUM(Q491:Q495)</f>
        <v>21</v>
      </c>
      <c r="R490" s="29"/>
    </row>
    <row r="491" spans="1:18" x14ac:dyDescent="0.2">
      <c r="A491" s="340"/>
      <c r="B491" s="298"/>
      <c r="C491" s="366"/>
      <c r="D491" s="156" t="s">
        <v>0</v>
      </c>
      <c r="E491" s="157">
        <v>28</v>
      </c>
      <c r="F491" s="251"/>
      <c r="G491" s="246" t="s">
        <v>318</v>
      </c>
      <c r="H491" s="251" t="s">
        <v>147</v>
      </c>
      <c r="I491" s="246" t="s">
        <v>355</v>
      </c>
      <c r="J491" s="174">
        <v>50</v>
      </c>
      <c r="K491" s="175">
        <v>21</v>
      </c>
      <c r="L491" s="175">
        <v>21</v>
      </c>
      <c r="M491" s="246" t="s">
        <v>618</v>
      </c>
      <c r="N491" s="252" t="s">
        <v>148</v>
      </c>
      <c r="O491" s="180">
        <v>2</v>
      </c>
      <c r="P491" s="180">
        <v>2</v>
      </c>
      <c r="Q491" s="180">
        <v>6</v>
      </c>
      <c r="R491" s="219"/>
    </row>
    <row r="492" spans="1:18" x14ac:dyDescent="0.2">
      <c r="A492" s="340"/>
      <c r="B492" s="298"/>
      <c r="C492" s="366"/>
      <c r="D492" s="156" t="s">
        <v>1</v>
      </c>
      <c r="E492" s="157">
        <v>32</v>
      </c>
      <c r="F492" s="251"/>
      <c r="G492" s="246"/>
      <c r="H492" s="251"/>
      <c r="I492" s="246"/>
      <c r="J492" s="174">
        <v>60</v>
      </c>
      <c r="K492" s="175">
        <v>23</v>
      </c>
      <c r="L492" s="175">
        <v>23</v>
      </c>
      <c r="M492" s="246"/>
      <c r="N492" s="252"/>
      <c r="O492" s="180">
        <v>1</v>
      </c>
      <c r="P492" s="180">
        <v>1</v>
      </c>
      <c r="Q492" s="180">
        <v>3</v>
      </c>
      <c r="R492" s="220"/>
    </row>
    <row r="493" spans="1:18" x14ac:dyDescent="0.2">
      <c r="A493" s="340"/>
      <c r="B493" s="298"/>
      <c r="C493" s="366"/>
      <c r="D493" s="156" t="s">
        <v>5</v>
      </c>
      <c r="E493" s="157">
        <v>32</v>
      </c>
      <c r="F493" s="251"/>
      <c r="G493" s="246"/>
      <c r="H493" s="251"/>
      <c r="I493" s="246"/>
      <c r="J493" s="174">
        <v>60</v>
      </c>
      <c r="K493" s="175">
        <v>23</v>
      </c>
      <c r="L493" s="175">
        <v>23</v>
      </c>
      <c r="M493" s="246"/>
      <c r="N493" s="252"/>
      <c r="O493" s="180">
        <v>1</v>
      </c>
      <c r="P493" s="180">
        <v>1</v>
      </c>
      <c r="Q493" s="180">
        <v>3</v>
      </c>
      <c r="R493" s="220"/>
    </row>
    <row r="494" spans="1:18" x14ac:dyDescent="0.2">
      <c r="A494" s="340"/>
      <c r="B494" s="298"/>
      <c r="C494" s="366"/>
      <c r="D494" s="156" t="s">
        <v>2</v>
      </c>
      <c r="E494" s="157">
        <v>27</v>
      </c>
      <c r="F494" s="251"/>
      <c r="G494" s="246"/>
      <c r="H494" s="251"/>
      <c r="I494" s="246"/>
      <c r="J494" s="174">
        <v>50</v>
      </c>
      <c r="K494" s="175">
        <v>21</v>
      </c>
      <c r="L494" s="175">
        <v>21</v>
      </c>
      <c r="M494" s="246"/>
      <c r="N494" s="252"/>
      <c r="O494" s="180">
        <v>2</v>
      </c>
      <c r="P494" s="180">
        <v>2</v>
      </c>
      <c r="Q494" s="180">
        <v>6</v>
      </c>
      <c r="R494" s="220"/>
    </row>
    <row r="495" spans="1:18" ht="14.25" customHeight="1" x14ac:dyDescent="0.2">
      <c r="A495" s="341"/>
      <c r="B495" s="313"/>
      <c r="C495" s="367"/>
      <c r="D495" s="156" t="s">
        <v>3</v>
      </c>
      <c r="E495" s="157">
        <v>23</v>
      </c>
      <c r="F495" s="251"/>
      <c r="G495" s="246"/>
      <c r="H495" s="251"/>
      <c r="I495" s="246"/>
      <c r="J495" s="174">
        <v>40</v>
      </c>
      <c r="K495" s="175">
        <v>15</v>
      </c>
      <c r="L495" s="175">
        <v>15</v>
      </c>
      <c r="M495" s="246"/>
      <c r="N495" s="252"/>
      <c r="O495" s="180">
        <v>1</v>
      </c>
      <c r="P495" s="180">
        <v>1</v>
      </c>
      <c r="Q495" s="180">
        <v>3</v>
      </c>
      <c r="R495" s="221"/>
    </row>
    <row r="496" spans="1:18" ht="14.25" x14ac:dyDescent="0.2">
      <c r="A496" s="339" t="s">
        <v>149</v>
      </c>
      <c r="B496" s="369" t="s">
        <v>150</v>
      </c>
      <c r="C496" s="370"/>
      <c r="D496" s="54" t="s">
        <v>291</v>
      </c>
      <c r="E496" s="55"/>
      <c r="F496" s="55"/>
      <c r="G496" s="55"/>
      <c r="H496" s="55"/>
      <c r="I496" s="55"/>
      <c r="J496" s="55">
        <f>SUM(J497:J501)</f>
        <v>15</v>
      </c>
      <c r="K496" s="55"/>
      <c r="L496" s="55"/>
      <c r="M496" s="20"/>
      <c r="N496" s="20"/>
      <c r="O496" s="20"/>
      <c r="P496" s="20"/>
      <c r="Q496" s="20"/>
      <c r="R496" s="20"/>
    </row>
    <row r="497" spans="1:18" x14ac:dyDescent="0.2">
      <c r="A497" s="340"/>
      <c r="B497" s="369"/>
      <c r="C497" s="370"/>
      <c r="D497" s="152" t="s">
        <v>0</v>
      </c>
      <c r="E497" s="154">
        <v>3</v>
      </c>
      <c r="F497" s="370"/>
      <c r="G497" s="464" t="s">
        <v>140</v>
      </c>
      <c r="H497" s="370"/>
      <c r="I497" s="374" t="s">
        <v>355</v>
      </c>
      <c r="J497" s="151">
        <v>3</v>
      </c>
      <c r="K497" s="370"/>
      <c r="L497" s="370"/>
      <c r="M497" s="267"/>
      <c r="N497" s="267"/>
      <c r="O497" s="267"/>
      <c r="P497" s="267"/>
      <c r="Q497" s="267"/>
      <c r="R497" s="267"/>
    </row>
    <row r="498" spans="1:18" x14ac:dyDescent="0.2">
      <c r="A498" s="340"/>
      <c r="B498" s="369"/>
      <c r="C498" s="370"/>
      <c r="D498" s="152" t="s">
        <v>1</v>
      </c>
      <c r="E498" s="154">
        <v>3</v>
      </c>
      <c r="F498" s="370"/>
      <c r="G498" s="464"/>
      <c r="H498" s="370"/>
      <c r="I498" s="374"/>
      <c r="J498" s="151">
        <v>3</v>
      </c>
      <c r="K498" s="370"/>
      <c r="L498" s="370"/>
      <c r="M498" s="267"/>
      <c r="N498" s="267"/>
      <c r="O498" s="267"/>
      <c r="P498" s="267"/>
      <c r="Q498" s="267"/>
      <c r="R498" s="267"/>
    </row>
    <row r="499" spans="1:18" x14ac:dyDescent="0.2">
      <c r="A499" s="340"/>
      <c r="B499" s="369"/>
      <c r="C499" s="370"/>
      <c r="D499" s="152" t="s">
        <v>5</v>
      </c>
      <c r="E499" s="154">
        <v>3</v>
      </c>
      <c r="F499" s="370"/>
      <c r="G499" s="464"/>
      <c r="H499" s="370"/>
      <c r="I499" s="374"/>
      <c r="J499" s="151">
        <v>3</v>
      </c>
      <c r="K499" s="370"/>
      <c r="L499" s="370"/>
      <c r="M499" s="267"/>
      <c r="N499" s="267"/>
      <c r="O499" s="267"/>
      <c r="P499" s="267"/>
      <c r="Q499" s="267"/>
      <c r="R499" s="267"/>
    </row>
    <row r="500" spans="1:18" x14ac:dyDescent="0.2">
      <c r="A500" s="340"/>
      <c r="B500" s="369"/>
      <c r="C500" s="370"/>
      <c r="D500" s="152" t="s">
        <v>2</v>
      </c>
      <c r="E500" s="154">
        <v>3</v>
      </c>
      <c r="F500" s="370"/>
      <c r="G500" s="464"/>
      <c r="H500" s="370"/>
      <c r="I500" s="374"/>
      <c r="J500" s="151">
        <v>3</v>
      </c>
      <c r="K500" s="370"/>
      <c r="L500" s="370"/>
      <c r="M500" s="267"/>
      <c r="N500" s="267"/>
      <c r="O500" s="267"/>
      <c r="P500" s="267"/>
      <c r="Q500" s="267"/>
      <c r="R500" s="267"/>
    </row>
    <row r="501" spans="1:18" x14ac:dyDescent="0.2">
      <c r="A501" s="341"/>
      <c r="B501" s="369"/>
      <c r="C501" s="370"/>
      <c r="D501" s="152" t="s">
        <v>3</v>
      </c>
      <c r="E501" s="154">
        <v>3</v>
      </c>
      <c r="F501" s="370"/>
      <c r="G501" s="464"/>
      <c r="H501" s="370"/>
      <c r="I501" s="374"/>
      <c r="J501" s="151">
        <v>3</v>
      </c>
      <c r="K501" s="370"/>
      <c r="L501" s="370"/>
      <c r="M501" s="267"/>
      <c r="N501" s="267"/>
      <c r="O501" s="267"/>
      <c r="P501" s="267"/>
      <c r="Q501" s="267"/>
      <c r="R501" s="267"/>
    </row>
    <row r="502" spans="1:18" ht="14.1" customHeight="1" x14ac:dyDescent="0.2">
      <c r="A502" s="339" t="s">
        <v>151</v>
      </c>
      <c r="B502" s="369" t="s">
        <v>152</v>
      </c>
      <c r="C502" s="370"/>
      <c r="D502" s="54" t="s">
        <v>291</v>
      </c>
      <c r="E502" s="57"/>
      <c r="F502" s="57"/>
      <c r="G502" s="57"/>
      <c r="H502" s="57"/>
      <c r="I502" s="57"/>
      <c r="J502" s="57">
        <f>SUM(J503:J507)</f>
        <v>16</v>
      </c>
      <c r="K502" s="57"/>
      <c r="L502" s="57"/>
      <c r="M502" s="10"/>
      <c r="N502" s="10"/>
      <c r="O502" s="10"/>
      <c r="P502" s="10"/>
      <c r="Q502" s="10"/>
      <c r="R502" s="10"/>
    </row>
    <row r="503" spans="1:18" ht="12.95" customHeight="1" x14ac:dyDescent="0.2">
      <c r="A503" s="340"/>
      <c r="B503" s="369"/>
      <c r="C503" s="370"/>
      <c r="D503" s="152" t="s">
        <v>0</v>
      </c>
      <c r="E503" s="154">
        <v>4</v>
      </c>
      <c r="F503" s="498"/>
      <c r="G503" s="373" t="s">
        <v>153</v>
      </c>
      <c r="H503" s="498"/>
      <c r="I503" s="373" t="s">
        <v>355</v>
      </c>
      <c r="J503" s="154">
        <v>4</v>
      </c>
      <c r="K503" s="370"/>
      <c r="L503" s="370"/>
      <c r="M503" s="267"/>
      <c r="N503" s="267"/>
      <c r="O503" s="267"/>
      <c r="P503" s="267"/>
      <c r="Q503" s="267"/>
      <c r="R503" s="267"/>
    </row>
    <row r="504" spans="1:18" x14ac:dyDescent="0.2">
      <c r="A504" s="340"/>
      <c r="B504" s="369"/>
      <c r="C504" s="370"/>
      <c r="D504" s="152" t="s">
        <v>1</v>
      </c>
      <c r="E504" s="154">
        <v>4</v>
      </c>
      <c r="F504" s="498"/>
      <c r="G504" s="373"/>
      <c r="H504" s="498"/>
      <c r="I504" s="373"/>
      <c r="J504" s="154">
        <v>4</v>
      </c>
      <c r="K504" s="370"/>
      <c r="L504" s="370"/>
      <c r="M504" s="267"/>
      <c r="N504" s="267"/>
      <c r="O504" s="267"/>
      <c r="P504" s="267"/>
      <c r="Q504" s="267"/>
      <c r="R504" s="267"/>
    </row>
    <row r="505" spans="1:18" x14ac:dyDescent="0.2">
      <c r="A505" s="340"/>
      <c r="B505" s="369"/>
      <c r="C505" s="370"/>
      <c r="D505" s="152" t="s">
        <v>5</v>
      </c>
      <c r="E505" s="154">
        <v>3</v>
      </c>
      <c r="F505" s="498"/>
      <c r="G505" s="373"/>
      <c r="H505" s="498"/>
      <c r="I505" s="373"/>
      <c r="J505" s="154">
        <v>3</v>
      </c>
      <c r="K505" s="370"/>
      <c r="L505" s="370"/>
      <c r="M505" s="267"/>
      <c r="N505" s="267"/>
      <c r="O505" s="267"/>
      <c r="P505" s="267"/>
      <c r="Q505" s="267"/>
      <c r="R505" s="267"/>
    </row>
    <row r="506" spans="1:18" x14ac:dyDescent="0.2">
      <c r="A506" s="340"/>
      <c r="B506" s="369"/>
      <c r="C506" s="370"/>
      <c r="D506" s="152" t="s">
        <v>2</v>
      </c>
      <c r="E506" s="154">
        <v>3</v>
      </c>
      <c r="F506" s="498"/>
      <c r="G506" s="373"/>
      <c r="H506" s="498"/>
      <c r="I506" s="373"/>
      <c r="J506" s="154">
        <v>3</v>
      </c>
      <c r="K506" s="370"/>
      <c r="L506" s="370"/>
      <c r="M506" s="267"/>
      <c r="N506" s="267"/>
      <c r="O506" s="267"/>
      <c r="P506" s="267"/>
      <c r="Q506" s="267"/>
      <c r="R506" s="267"/>
    </row>
    <row r="507" spans="1:18" x14ac:dyDescent="0.2">
      <c r="A507" s="341"/>
      <c r="B507" s="369"/>
      <c r="C507" s="370"/>
      <c r="D507" s="152" t="s">
        <v>3</v>
      </c>
      <c r="E507" s="154">
        <v>2</v>
      </c>
      <c r="F507" s="498"/>
      <c r="G507" s="373"/>
      <c r="H507" s="498"/>
      <c r="I507" s="373"/>
      <c r="J507" s="154">
        <v>2</v>
      </c>
      <c r="K507" s="370"/>
      <c r="L507" s="370"/>
      <c r="M507" s="267"/>
      <c r="N507" s="267"/>
      <c r="O507" s="267"/>
      <c r="P507" s="267"/>
      <c r="Q507" s="267"/>
      <c r="R507" s="267"/>
    </row>
    <row r="508" spans="1:18" ht="14.1" customHeight="1" x14ac:dyDescent="0.2">
      <c r="A508" s="339" t="s">
        <v>154</v>
      </c>
      <c r="B508" s="369" t="s">
        <v>155</v>
      </c>
      <c r="C508" s="371" t="s">
        <v>586</v>
      </c>
      <c r="D508" s="54" t="s">
        <v>291</v>
      </c>
      <c r="E508" s="57"/>
      <c r="F508" s="57"/>
      <c r="G508" s="57"/>
      <c r="H508" s="57"/>
      <c r="I508" s="57"/>
      <c r="J508" s="57">
        <f>SUM(J509:J513)</f>
        <v>12</v>
      </c>
      <c r="K508" s="57">
        <f>SUM(K509:K513)</f>
        <v>6</v>
      </c>
      <c r="L508" s="57">
        <f>SUM(L509:L513)</f>
        <v>6</v>
      </c>
      <c r="M508" s="10"/>
      <c r="N508" s="10"/>
      <c r="O508" s="10"/>
      <c r="P508" s="10"/>
      <c r="Q508" s="10"/>
      <c r="R508" s="10"/>
    </row>
    <row r="509" spans="1:18" ht="12.95" customHeight="1" x14ac:dyDescent="0.2">
      <c r="A509" s="340"/>
      <c r="B509" s="369"/>
      <c r="C509" s="371"/>
      <c r="D509" s="152" t="s">
        <v>0</v>
      </c>
      <c r="E509" s="153">
        <v>4</v>
      </c>
      <c r="F509" s="372"/>
      <c r="G509" s="461" t="s">
        <v>153</v>
      </c>
      <c r="H509" s="372"/>
      <c r="I509" s="461" t="s">
        <v>355</v>
      </c>
      <c r="J509" s="153">
        <v>4</v>
      </c>
      <c r="K509" s="153">
        <v>2</v>
      </c>
      <c r="L509" s="153">
        <v>2</v>
      </c>
      <c r="M509" s="246" t="s">
        <v>619</v>
      </c>
      <c r="N509" s="242"/>
      <c r="O509" s="242"/>
      <c r="P509" s="219"/>
      <c r="Q509" s="219"/>
      <c r="R509" s="219"/>
    </row>
    <row r="510" spans="1:18" x14ac:dyDescent="0.2">
      <c r="A510" s="340"/>
      <c r="B510" s="369"/>
      <c r="C510" s="371"/>
      <c r="D510" s="152" t="s">
        <v>1</v>
      </c>
      <c r="E510" s="153">
        <v>2</v>
      </c>
      <c r="F510" s="372"/>
      <c r="G510" s="461"/>
      <c r="H510" s="372"/>
      <c r="I510" s="461"/>
      <c r="J510" s="153">
        <v>2</v>
      </c>
      <c r="K510" s="153">
        <v>1</v>
      </c>
      <c r="L510" s="153">
        <v>1</v>
      </c>
      <c r="M510" s="246"/>
      <c r="N510" s="243"/>
      <c r="O510" s="243"/>
      <c r="P510" s="220"/>
      <c r="Q510" s="220"/>
      <c r="R510" s="220"/>
    </row>
    <row r="511" spans="1:18" x14ac:dyDescent="0.2">
      <c r="A511" s="340"/>
      <c r="B511" s="369"/>
      <c r="C511" s="371"/>
      <c r="D511" s="152" t="s">
        <v>5</v>
      </c>
      <c r="E511" s="153">
        <v>2</v>
      </c>
      <c r="F511" s="372"/>
      <c r="G511" s="461"/>
      <c r="H511" s="372"/>
      <c r="I511" s="461"/>
      <c r="J511" s="153">
        <v>2</v>
      </c>
      <c r="K511" s="153">
        <v>1</v>
      </c>
      <c r="L511" s="153">
        <v>1</v>
      </c>
      <c r="M511" s="246"/>
      <c r="N511" s="243"/>
      <c r="O511" s="243"/>
      <c r="P511" s="220"/>
      <c r="Q511" s="220"/>
      <c r="R511" s="220"/>
    </row>
    <row r="512" spans="1:18" x14ac:dyDescent="0.2">
      <c r="A512" s="340"/>
      <c r="B512" s="369"/>
      <c r="C512" s="371"/>
      <c r="D512" s="152" t="s">
        <v>2</v>
      </c>
      <c r="E512" s="153">
        <v>2</v>
      </c>
      <c r="F512" s="372"/>
      <c r="G512" s="461"/>
      <c r="H512" s="372"/>
      <c r="I512" s="461"/>
      <c r="J512" s="153">
        <v>2</v>
      </c>
      <c r="K512" s="153">
        <v>1</v>
      </c>
      <c r="L512" s="153">
        <v>1</v>
      </c>
      <c r="M512" s="246"/>
      <c r="N512" s="243"/>
      <c r="O512" s="243"/>
      <c r="P512" s="220"/>
      <c r="Q512" s="220"/>
      <c r="R512" s="220"/>
    </row>
    <row r="513" spans="1:18" x14ac:dyDescent="0.2">
      <c r="A513" s="341"/>
      <c r="B513" s="369"/>
      <c r="C513" s="371"/>
      <c r="D513" s="152" t="s">
        <v>3</v>
      </c>
      <c r="E513" s="153">
        <v>2</v>
      </c>
      <c r="F513" s="372"/>
      <c r="G513" s="461"/>
      <c r="H513" s="372"/>
      <c r="I513" s="461"/>
      <c r="J513" s="153">
        <v>2</v>
      </c>
      <c r="K513" s="153">
        <v>1</v>
      </c>
      <c r="L513" s="153">
        <v>1</v>
      </c>
      <c r="M513" s="246"/>
      <c r="N513" s="244"/>
      <c r="O513" s="244"/>
      <c r="P513" s="221"/>
      <c r="Q513" s="221"/>
      <c r="R513" s="221"/>
    </row>
    <row r="514" spans="1:18" ht="14.1" customHeight="1" x14ac:dyDescent="0.2">
      <c r="A514" s="339" t="s">
        <v>156</v>
      </c>
      <c r="B514" s="369" t="s">
        <v>157</v>
      </c>
      <c r="C514" s="371" t="s">
        <v>586</v>
      </c>
      <c r="D514" s="54" t="s">
        <v>291</v>
      </c>
      <c r="E514" s="57"/>
      <c r="F514" s="57"/>
      <c r="G514" s="57"/>
      <c r="H514" s="57"/>
      <c r="I514" s="57"/>
      <c r="J514" s="57">
        <f>SUM(J515:J519)</f>
        <v>60</v>
      </c>
      <c r="K514" s="57">
        <f>SUM(K515:K519)</f>
        <v>29</v>
      </c>
      <c r="L514" s="57">
        <f>SUM(L515:L519)</f>
        <v>29</v>
      </c>
      <c r="M514" s="10"/>
      <c r="N514" s="10"/>
      <c r="O514" s="10"/>
      <c r="P514" s="10"/>
      <c r="Q514" s="10"/>
      <c r="R514" s="10"/>
    </row>
    <row r="515" spans="1:18" ht="12.95" customHeight="1" x14ac:dyDescent="0.2">
      <c r="A515" s="340"/>
      <c r="B515" s="369"/>
      <c r="C515" s="371"/>
      <c r="D515" s="152" t="s">
        <v>0</v>
      </c>
      <c r="E515" s="153">
        <v>10</v>
      </c>
      <c r="F515" s="372"/>
      <c r="G515" s="461" t="s">
        <v>158</v>
      </c>
      <c r="H515" s="375" t="s">
        <v>58</v>
      </c>
      <c r="I515" s="461" t="s">
        <v>355</v>
      </c>
      <c r="J515" s="153">
        <v>10</v>
      </c>
      <c r="K515" s="153">
        <v>5</v>
      </c>
      <c r="L515" s="153">
        <v>5</v>
      </c>
      <c r="M515" s="246" t="s">
        <v>619</v>
      </c>
      <c r="N515" s="219"/>
      <c r="O515" s="219"/>
      <c r="P515" s="219"/>
      <c r="Q515" s="219"/>
      <c r="R515" s="219"/>
    </row>
    <row r="516" spans="1:18" x14ac:dyDescent="0.2">
      <c r="A516" s="340"/>
      <c r="B516" s="369"/>
      <c r="C516" s="371"/>
      <c r="D516" s="152" t="s">
        <v>1</v>
      </c>
      <c r="E516" s="153">
        <v>10</v>
      </c>
      <c r="F516" s="372"/>
      <c r="G516" s="461"/>
      <c r="H516" s="375"/>
      <c r="I516" s="461"/>
      <c r="J516" s="153">
        <v>10</v>
      </c>
      <c r="K516" s="153">
        <v>5</v>
      </c>
      <c r="L516" s="153">
        <v>5</v>
      </c>
      <c r="M516" s="246"/>
      <c r="N516" s="220"/>
      <c r="O516" s="220"/>
      <c r="P516" s="220"/>
      <c r="Q516" s="220"/>
      <c r="R516" s="220"/>
    </row>
    <row r="517" spans="1:18" x14ac:dyDescent="0.2">
      <c r="A517" s="340"/>
      <c r="B517" s="369"/>
      <c r="C517" s="371"/>
      <c r="D517" s="152" t="s">
        <v>5</v>
      </c>
      <c r="E517" s="153">
        <v>10</v>
      </c>
      <c r="F517" s="372"/>
      <c r="G517" s="461"/>
      <c r="H517" s="375"/>
      <c r="I517" s="461"/>
      <c r="J517" s="153">
        <v>10</v>
      </c>
      <c r="K517" s="153">
        <v>5</v>
      </c>
      <c r="L517" s="153">
        <v>5</v>
      </c>
      <c r="M517" s="246"/>
      <c r="N517" s="220"/>
      <c r="O517" s="220"/>
      <c r="P517" s="220"/>
      <c r="Q517" s="220"/>
      <c r="R517" s="220"/>
    </row>
    <row r="518" spans="1:18" x14ac:dyDescent="0.2">
      <c r="A518" s="340"/>
      <c r="B518" s="369"/>
      <c r="C518" s="371"/>
      <c r="D518" s="152" t="s">
        <v>2</v>
      </c>
      <c r="E518" s="153">
        <v>15</v>
      </c>
      <c r="F518" s="372"/>
      <c r="G518" s="461"/>
      <c r="H518" s="375"/>
      <c r="I518" s="461"/>
      <c r="J518" s="153">
        <v>15</v>
      </c>
      <c r="K518" s="153">
        <v>7</v>
      </c>
      <c r="L518" s="153">
        <v>7</v>
      </c>
      <c r="M518" s="246"/>
      <c r="N518" s="220"/>
      <c r="O518" s="220"/>
      <c r="P518" s="220"/>
      <c r="Q518" s="220"/>
      <c r="R518" s="220"/>
    </row>
    <row r="519" spans="1:18" x14ac:dyDescent="0.2">
      <c r="A519" s="341"/>
      <c r="B519" s="369"/>
      <c r="C519" s="371"/>
      <c r="D519" s="152" t="s">
        <v>3</v>
      </c>
      <c r="E519" s="153">
        <v>15</v>
      </c>
      <c r="F519" s="372"/>
      <c r="G519" s="461"/>
      <c r="H519" s="375"/>
      <c r="I519" s="461"/>
      <c r="J519" s="153">
        <v>15</v>
      </c>
      <c r="K519" s="153">
        <v>7</v>
      </c>
      <c r="L519" s="153">
        <v>7</v>
      </c>
      <c r="M519" s="246"/>
      <c r="N519" s="221"/>
      <c r="O519" s="221"/>
      <c r="P519" s="221"/>
      <c r="Q519" s="221"/>
      <c r="R519" s="221"/>
    </row>
    <row r="520" spans="1:18" ht="14.1" customHeight="1" x14ac:dyDescent="0.2">
      <c r="A520" s="339" t="s">
        <v>159</v>
      </c>
      <c r="B520" s="369" t="s">
        <v>160</v>
      </c>
      <c r="C520" s="371" t="s">
        <v>586</v>
      </c>
      <c r="D520" s="54" t="s">
        <v>291</v>
      </c>
      <c r="E520" s="57"/>
      <c r="F520" s="57"/>
      <c r="G520" s="57"/>
      <c r="H520" s="57"/>
      <c r="I520" s="57"/>
      <c r="J520" s="57">
        <f>SUM(J521:J525)</f>
        <v>3</v>
      </c>
      <c r="K520" s="57">
        <f>SUM(K521:K525)</f>
        <v>3</v>
      </c>
      <c r="L520" s="57">
        <f>SUM(L521:L525)</f>
        <v>3</v>
      </c>
      <c r="M520" s="10"/>
      <c r="N520" s="10"/>
      <c r="O520" s="10"/>
      <c r="P520" s="10"/>
      <c r="Q520" s="10"/>
      <c r="R520" s="10"/>
    </row>
    <row r="521" spans="1:18" ht="12.95" customHeight="1" x14ac:dyDescent="0.2">
      <c r="A521" s="340"/>
      <c r="B521" s="369"/>
      <c r="C521" s="371"/>
      <c r="D521" s="152" t="s">
        <v>0</v>
      </c>
      <c r="E521" s="151">
        <v>3</v>
      </c>
      <c r="F521" s="370"/>
      <c r="G521" s="374" t="s">
        <v>153</v>
      </c>
      <c r="H521" s="463" t="s">
        <v>58</v>
      </c>
      <c r="I521" s="374" t="s">
        <v>355</v>
      </c>
      <c r="J521" s="151">
        <v>3</v>
      </c>
      <c r="K521" s="151">
        <v>3</v>
      </c>
      <c r="L521" s="151">
        <v>3</v>
      </c>
      <c r="M521" s="286" t="s">
        <v>619</v>
      </c>
      <c r="N521" s="219"/>
      <c r="O521" s="219"/>
      <c r="P521" s="219"/>
      <c r="Q521" s="219"/>
      <c r="R521" s="219"/>
    </row>
    <row r="522" spans="1:18" x14ac:dyDescent="0.2">
      <c r="A522" s="340"/>
      <c r="B522" s="369"/>
      <c r="C522" s="371"/>
      <c r="D522" s="152" t="s">
        <v>1</v>
      </c>
      <c r="E522" s="151"/>
      <c r="F522" s="370"/>
      <c r="G522" s="374"/>
      <c r="H522" s="463"/>
      <c r="I522" s="374"/>
      <c r="J522" s="151"/>
      <c r="K522" s="151"/>
      <c r="L522" s="151"/>
      <c r="M522" s="286"/>
      <c r="N522" s="220"/>
      <c r="O522" s="220"/>
      <c r="P522" s="220"/>
      <c r="Q522" s="220"/>
      <c r="R522" s="220"/>
    </row>
    <row r="523" spans="1:18" x14ac:dyDescent="0.2">
      <c r="A523" s="340"/>
      <c r="B523" s="369"/>
      <c r="C523" s="371"/>
      <c r="D523" s="152" t="s">
        <v>5</v>
      </c>
      <c r="E523" s="151"/>
      <c r="F523" s="370"/>
      <c r="G523" s="374"/>
      <c r="H523" s="463"/>
      <c r="I523" s="374"/>
      <c r="J523" s="56"/>
      <c r="K523" s="56"/>
      <c r="L523" s="56"/>
      <c r="M523" s="286"/>
      <c r="N523" s="220"/>
      <c r="O523" s="220"/>
      <c r="P523" s="220"/>
      <c r="Q523" s="220"/>
      <c r="R523" s="220"/>
    </row>
    <row r="524" spans="1:18" x14ac:dyDescent="0.2">
      <c r="A524" s="340"/>
      <c r="B524" s="369"/>
      <c r="C524" s="371"/>
      <c r="D524" s="152" t="s">
        <v>2</v>
      </c>
      <c r="E524" s="151"/>
      <c r="F524" s="370"/>
      <c r="G524" s="374"/>
      <c r="H524" s="463"/>
      <c r="I524" s="374"/>
      <c r="J524" s="56"/>
      <c r="K524" s="56"/>
      <c r="L524" s="56"/>
      <c r="M524" s="286"/>
      <c r="N524" s="220"/>
      <c r="O524" s="220"/>
      <c r="P524" s="220"/>
      <c r="Q524" s="220"/>
      <c r="R524" s="220"/>
    </row>
    <row r="525" spans="1:18" x14ac:dyDescent="0.2">
      <c r="A525" s="341"/>
      <c r="B525" s="369"/>
      <c r="C525" s="371"/>
      <c r="D525" s="152" t="s">
        <v>3</v>
      </c>
      <c r="E525" s="151"/>
      <c r="F525" s="370"/>
      <c r="G525" s="374"/>
      <c r="H525" s="463"/>
      <c r="I525" s="374"/>
      <c r="J525" s="56"/>
      <c r="K525" s="56"/>
      <c r="L525" s="56"/>
      <c r="M525" s="286"/>
      <c r="N525" s="221"/>
      <c r="O525" s="221"/>
      <c r="P525" s="221"/>
      <c r="Q525" s="221"/>
      <c r="R525" s="221"/>
    </row>
    <row r="526" spans="1:18" ht="14.45" customHeight="1" x14ac:dyDescent="0.2">
      <c r="A526" s="394" t="s">
        <v>161</v>
      </c>
      <c r="B526" s="394"/>
      <c r="C526" s="394"/>
      <c r="D526" s="394"/>
      <c r="E526" s="394"/>
      <c r="F526" s="394"/>
      <c r="G526" s="394"/>
      <c r="H526" s="394"/>
      <c r="I526" s="394"/>
      <c r="J526" s="394"/>
      <c r="K526" s="394"/>
      <c r="L526" s="394"/>
      <c r="M526" s="394"/>
      <c r="N526" s="394"/>
      <c r="O526" s="394"/>
      <c r="P526" s="394"/>
      <c r="Q526" s="394"/>
      <c r="R526" s="394"/>
    </row>
    <row r="527" spans="1:18" ht="14.45" customHeight="1" x14ac:dyDescent="0.2">
      <c r="A527" s="339" t="s">
        <v>162</v>
      </c>
      <c r="B527" s="352" t="s">
        <v>311</v>
      </c>
      <c r="C527" s="379" t="s">
        <v>585</v>
      </c>
      <c r="D527" s="30" t="s">
        <v>291</v>
      </c>
      <c r="E527" s="17"/>
      <c r="F527" s="17"/>
      <c r="G527" s="17"/>
      <c r="H527" s="17"/>
      <c r="I527" s="17"/>
      <c r="J527" s="17">
        <f>SUM(J528:J537)</f>
        <v>52</v>
      </c>
      <c r="K527" s="17">
        <f>SUM(K528:K537)</f>
        <v>52</v>
      </c>
      <c r="L527" s="17">
        <f>SUM(L528:L537)</f>
        <v>52</v>
      </c>
      <c r="M527" s="17"/>
      <c r="N527" s="17"/>
      <c r="O527" s="17"/>
      <c r="P527" s="17"/>
      <c r="Q527" s="17"/>
      <c r="R527" s="17"/>
    </row>
    <row r="528" spans="1:18" ht="15.95" customHeight="1" x14ac:dyDescent="0.2">
      <c r="A528" s="340"/>
      <c r="B528" s="353"/>
      <c r="C528" s="380"/>
      <c r="D528" s="142" t="s">
        <v>0</v>
      </c>
      <c r="E528" s="21"/>
      <c r="F528" s="21"/>
      <c r="G528" s="253" t="s">
        <v>292</v>
      </c>
      <c r="H528" s="252" t="s">
        <v>163</v>
      </c>
      <c r="I528" s="362" t="s">
        <v>343</v>
      </c>
      <c r="J528" s="177">
        <v>3</v>
      </c>
      <c r="K528" s="177">
        <v>3</v>
      </c>
      <c r="L528" s="177">
        <v>3</v>
      </c>
      <c r="M528" s="279" t="s">
        <v>394</v>
      </c>
      <c r="N528" s="219"/>
      <c r="O528" s="219"/>
      <c r="P528" s="219"/>
      <c r="Q528" s="219"/>
      <c r="R528" s="219"/>
    </row>
    <row r="529" spans="1:18" ht="14.45" customHeight="1" x14ac:dyDescent="0.2">
      <c r="A529" s="340"/>
      <c r="B529" s="353"/>
      <c r="C529" s="380"/>
      <c r="D529" s="142" t="s">
        <v>1</v>
      </c>
      <c r="E529" s="21"/>
      <c r="F529" s="21"/>
      <c r="G529" s="253"/>
      <c r="H529" s="252"/>
      <c r="I529" s="362"/>
      <c r="J529" s="177">
        <v>5</v>
      </c>
      <c r="K529" s="177">
        <v>5</v>
      </c>
      <c r="L529" s="177">
        <v>5</v>
      </c>
      <c r="M529" s="279"/>
      <c r="N529" s="220"/>
      <c r="O529" s="220"/>
      <c r="P529" s="220"/>
      <c r="Q529" s="220"/>
      <c r="R529" s="220"/>
    </row>
    <row r="530" spans="1:18" ht="14.45" customHeight="1" x14ac:dyDescent="0.2">
      <c r="A530" s="340"/>
      <c r="B530" s="353"/>
      <c r="C530" s="380"/>
      <c r="D530" s="142" t="s">
        <v>5</v>
      </c>
      <c r="E530" s="21"/>
      <c r="F530" s="21"/>
      <c r="G530" s="253"/>
      <c r="H530" s="252"/>
      <c r="I530" s="362"/>
      <c r="J530" s="177">
        <v>5</v>
      </c>
      <c r="K530" s="177">
        <v>5</v>
      </c>
      <c r="L530" s="177">
        <v>5</v>
      </c>
      <c r="M530" s="279"/>
      <c r="N530" s="220"/>
      <c r="O530" s="220"/>
      <c r="P530" s="220"/>
      <c r="Q530" s="220"/>
      <c r="R530" s="220"/>
    </row>
    <row r="531" spans="1:18" ht="14.45" customHeight="1" x14ac:dyDescent="0.2">
      <c r="A531" s="340"/>
      <c r="B531" s="353"/>
      <c r="C531" s="380"/>
      <c r="D531" s="142" t="s">
        <v>2</v>
      </c>
      <c r="E531" s="21"/>
      <c r="F531" s="21"/>
      <c r="G531" s="253"/>
      <c r="H531" s="252"/>
      <c r="I531" s="362"/>
      <c r="J531" s="177">
        <v>7</v>
      </c>
      <c r="K531" s="177">
        <v>7</v>
      </c>
      <c r="L531" s="177">
        <v>7</v>
      </c>
      <c r="M531" s="279"/>
      <c r="N531" s="220"/>
      <c r="O531" s="220"/>
      <c r="P531" s="220"/>
      <c r="Q531" s="220"/>
      <c r="R531" s="220"/>
    </row>
    <row r="532" spans="1:18" ht="15" customHeight="1" x14ac:dyDescent="0.2">
      <c r="A532" s="340"/>
      <c r="B532" s="353"/>
      <c r="C532" s="380"/>
      <c r="D532" s="142" t="s">
        <v>3</v>
      </c>
      <c r="E532" s="21"/>
      <c r="F532" s="21"/>
      <c r="G532" s="253"/>
      <c r="H532" s="252"/>
      <c r="I532" s="362"/>
      <c r="J532" s="177">
        <v>6</v>
      </c>
      <c r="K532" s="177">
        <v>6</v>
      </c>
      <c r="L532" s="177">
        <v>6</v>
      </c>
      <c r="M532" s="279"/>
      <c r="N532" s="221"/>
      <c r="O532" s="221"/>
      <c r="P532" s="221"/>
      <c r="Q532" s="221"/>
      <c r="R532" s="221"/>
    </row>
    <row r="533" spans="1:18" x14ac:dyDescent="0.2">
      <c r="A533" s="340"/>
      <c r="B533" s="353"/>
      <c r="C533" s="380"/>
      <c r="D533" s="142" t="s">
        <v>0</v>
      </c>
      <c r="E533" s="21"/>
      <c r="F533" s="21"/>
      <c r="G533" s="253" t="s">
        <v>164</v>
      </c>
      <c r="H533" s="252"/>
      <c r="I533" s="362"/>
      <c r="J533" s="177">
        <v>3</v>
      </c>
      <c r="K533" s="177">
        <v>3</v>
      </c>
      <c r="L533" s="177">
        <v>3</v>
      </c>
      <c r="M533" s="286" t="s">
        <v>395</v>
      </c>
      <c r="N533" s="219"/>
      <c r="O533" s="219"/>
      <c r="P533" s="219"/>
      <c r="Q533" s="219"/>
      <c r="R533" s="219"/>
    </row>
    <row r="534" spans="1:18" x14ac:dyDescent="0.2">
      <c r="A534" s="340"/>
      <c r="B534" s="353"/>
      <c r="C534" s="380"/>
      <c r="D534" s="142" t="s">
        <v>1</v>
      </c>
      <c r="E534" s="21"/>
      <c r="F534" s="21"/>
      <c r="G534" s="253"/>
      <c r="H534" s="252"/>
      <c r="I534" s="362"/>
      <c r="J534" s="177">
        <v>5</v>
      </c>
      <c r="K534" s="177">
        <v>5</v>
      </c>
      <c r="L534" s="177">
        <v>5</v>
      </c>
      <c r="M534" s="286"/>
      <c r="N534" s="220"/>
      <c r="O534" s="220"/>
      <c r="P534" s="220"/>
      <c r="Q534" s="220"/>
      <c r="R534" s="220"/>
    </row>
    <row r="535" spans="1:18" x14ac:dyDescent="0.2">
      <c r="A535" s="340"/>
      <c r="B535" s="353"/>
      <c r="C535" s="380"/>
      <c r="D535" s="142" t="s">
        <v>5</v>
      </c>
      <c r="E535" s="21"/>
      <c r="F535" s="21"/>
      <c r="G535" s="253"/>
      <c r="H535" s="252"/>
      <c r="I535" s="362"/>
      <c r="J535" s="177">
        <v>5</v>
      </c>
      <c r="K535" s="177">
        <v>5</v>
      </c>
      <c r="L535" s="177">
        <v>5</v>
      </c>
      <c r="M535" s="286"/>
      <c r="N535" s="220"/>
      <c r="O535" s="220"/>
      <c r="P535" s="220"/>
      <c r="Q535" s="220"/>
      <c r="R535" s="220"/>
    </row>
    <row r="536" spans="1:18" x14ac:dyDescent="0.2">
      <c r="A536" s="340"/>
      <c r="B536" s="353"/>
      <c r="C536" s="380"/>
      <c r="D536" s="142" t="s">
        <v>2</v>
      </c>
      <c r="E536" s="21"/>
      <c r="F536" s="21"/>
      <c r="G536" s="253"/>
      <c r="H536" s="252"/>
      <c r="I536" s="362"/>
      <c r="J536" s="177">
        <v>7</v>
      </c>
      <c r="K536" s="177">
        <v>7</v>
      </c>
      <c r="L536" s="177">
        <v>7</v>
      </c>
      <c r="M536" s="286"/>
      <c r="N536" s="220"/>
      <c r="O536" s="220"/>
      <c r="P536" s="220"/>
      <c r="Q536" s="220"/>
      <c r="R536" s="220"/>
    </row>
    <row r="537" spans="1:18" x14ac:dyDescent="0.2">
      <c r="A537" s="341"/>
      <c r="B537" s="354"/>
      <c r="C537" s="381"/>
      <c r="D537" s="142" t="s">
        <v>3</v>
      </c>
      <c r="E537" s="21"/>
      <c r="F537" s="21"/>
      <c r="G537" s="253"/>
      <c r="H537" s="252"/>
      <c r="I537" s="362"/>
      <c r="J537" s="177">
        <v>6</v>
      </c>
      <c r="K537" s="177">
        <v>6</v>
      </c>
      <c r="L537" s="177">
        <v>6</v>
      </c>
      <c r="M537" s="286"/>
      <c r="N537" s="221"/>
      <c r="O537" s="221"/>
      <c r="P537" s="221"/>
      <c r="Q537" s="221"/>
      <c r="R537" s="221"/>
    </row>
    <row r="538" spans="1:18" ht="14.25" x14ac:dyDescent="0.2">
      <c r="A538" s="339" t="s">
        <v>165</v>
      </c>
      <c r="B538" s="342" t="s">
        <v>166</v>
      </c>
      <c r="C538" s="379" t="s">
        <v>584</v>
      </c>
      <c r="D538" s="30" t="s">
        <v>291</v>
      </c>
      <c r="E538" s="10"/>
      <c r="F538" s="10"/>
      <c r="G538" s="10"/>
      <c r="H538" s="10"/>
      <c r="I538" s="10"/>
      <c r="J538" s="10">
        <f>SUM(J539:J543)</f>
        <v>24</v>
      </c>
      <c r="K538" s="10">
        <f>SUM(K539:K543)</f>
        <v>20</v>
      </c>
      <c r="L538" s="10">
        <f>SUM(L539:L543)</f>
        <v>20</v>
      </c>
      <c r="M538" s="10"/>
      <c r="N538" s="10"/>
      <c r="O538" s="10"/>
      <c r="P538" s="10"/>
      <c r="Q538" s="10"/>
      <c r="R538" s="10"/>
    </row>
    <row r="539" spans="1:18" ht="36.75" customHeight="1" x14ac:dyDescent="0.2">
      <c r="A539" s="340"/>
      <c r="B539" s="343"/>
      <c r="C539" s="380"/>
      <c r="D539" s="142" t="s">
        <v>0</v>
      </c>
      <c r="E539" s="131">
        <v>19</v>
      </c>
      <c r="F539" s="21"/>
      <c r="G539" s="252" t="s">
        <v>107</v>
      </c>
      <c r="H539" s="252" t="s">
        <v>108</v>
      </c>
      <c r="I539" s="252" t="s">
        <v>604</v>
      </c>
      <c r="J539" s="180">
        <v>20</v>
      </c>
      <c r="K539" s="180">
        <v>16</v>
      </c>
      <c r="L539" s="180">
        <v>16</v>
      </c>
      <c r="M539" s="286" t="s">
        <v>551</v>
      </c>
      <c r="N539" s="219"/>
      <c r="O539" s="219"/>
      <c r="P539" s="219"/>
      <c r="Q539" s="219"/>
      <c r="R539" s="219"/>
    </row>
    <row r="540" spans="1:18" ht="36.75" customHeight="1" x14ac:dyDescent="0.2">
      <c r="A540" s="340"/>
      <c r="B540" s="343"/>
      <c r="C540" s="380"/>
      <c r="D540" s="142" t="s">
        <v>1</v>
      </c>
      <c r="E540" s="131">
        <v>1</v>
      </c>
      <c r="F540" s="21"/>
      <c r="G540" s="252"/>
      <c r="H540" s="252"/>
      <c r="I540" s="252"/>
      <c r="J540" s="180">
        <v>1</v>
      </c>
      <c r="K540" s="180">
        <v>1</v>
      </c>
      <c r="L540" s="180">
        <v>1</v>
      </c>
      <c r="M540" s="286"/>
      <c r="N540" s="220"/>
      <c r="O540" s="220"/>
      <c r="P540" s="220"/>
      <c r="Q540" s="220"/>
      <c r="R540" s="220"/>
    </row>
    <row r="541" spans="1:18" ht="36.75" customHeight="1" x14ac:dyDescent="0.2">
      <c r="A541" s="340"/>
      <c r="B541" s="343"/>
      <c r="C541" s="380"/>
      <c r="D541" s="142" t="s">
        <v>5</v>
      </c>
      <c r="E541" s="131">
        <v>1</v>
      </c>
      <c r="F541" s="21"/>
      <c r="G541" s="252"/>
      <c r="H541" s="252"/>
      <c r="I541" s="252"/>
      <c r="J541" s="180">
        <v>1</v>
      </c>
      <c r="K541" s="180">
        <v>1</v>
      </c>
      <c r="L541" s="180">
        <v>1</v>
      </c>
      <c r="M541" s="286"/>
      <c r="N541" s="220"/>
      <c r="O541" s="220"/>
      <c r="P541" s="220"/>
      <c r="Q541" s="220"/>
      <c r="R541" s="220"/>
    </row>
    <row r="542" spans="1:18" ht="36.75" customHeight="1" x14ac:dyDescent="0.2">
      <c r="A542" s="340"/>
      <c r="B542" s="343"/>
      <c r="C542" s="380"/>
      <c r="D542" s="142" t="s">
        <v>2</v>
      </c>
      <c r="E542" s="131">
        <v>1</v>
      </c>
      <c r="F542" s="21"/>
      <c r="G542" s="252"/>
      <c r="H542" s="252"/>
      <c r="I542" s="252"/>
      <c r="J542" s="180">
        <v>1</v>
      </c>
      <c r="K542" s="180">
        <v>1</v>
      </c>
      <c r="L542" s="180">
        <v>1</v>
      </c>
      <c r="M542" s="286"/>
      <c r="N542" s="220"/>
      <c r="O542" s="220"/>
      <c r="P542" s="220"/>
      <c r="Q542" s="220"/>
      <c r="R542" s="220"/>
    </row>
    <row r="543" spans="1:18" ht="36.75" customHeight="1" x14ac:dyDescent="0.2">
      <c r="A543" s="341"/>
      <c r="B543" s="344"/>
      <c r="C543" s="381"/>
      <c r="D543" s="142" t="s">
        <v>3</v>
      </c>
      <c r="E543" s="131">
        <v>1</v>
      </c>
      <c r="F543" s="21"/>
      <c r="G543" s="252"/>
      <c r="H543" s="252"/>
      <c r="I543" s="252"/>
      <c r="J543" s="180">
        <v>1</v>
      </c>
      <c r="K543" s="180">
        <v>1</v>
      </c>
      <c r="L543" s="180">
        <v>1</v>
      </c>
      <c r="M543" s="286"/>
      <c r="N543" s="221"/>
      <c r="O543" s="221"/>
      <c r="P543" s="221"/>
      <c r="Q543" s="221"/>
      <c r="R543" s="221"/>
    </row>
    <row r="544" spans="1:18" ht="14.25" x14ac:dyDescent="0.2">
      <c r="A544" s="339" t="s">
        <v>167</v>
      </c>
      <c r="B544" s="352" t="s">
        <v>324</v>
      </c>
      <c r="C544" s="379" t="s">
        <v>583</v>
      </c>
      <c r="D544" s="30" t="s">
        <v>291</v>
      </c>
      <c r="E544" s="10"/>
      <c r="F544" s="10"/>
      <c r="G544" s="10"/>
      <c r="H544" s="10"/>
      <c r="I544" s="10"/>
      <c r="J544" s="10">
        <f>SUM(J545:J549)</f>
        <v>7</v>
      </c>
      <c r="K544" s="10">
        <f>SUM(K545:K549)</f>
        <v>20</v>
      </c>
      <c r="L544" s="10">
        <f>SUM(L545:L549)</f>
        <v>20</v>
      </c>
      <c r="M544" s="10"/>
      <c r="N544" s="10"/>
      <c r="O544" s="10"/>
      <c r="P544" s="10"/>
      <c r="Q544" s="10"/>
      <c r="R544" s="10"/>
    </row>
    <row r="545" spans="1:18" ht="36.75" customHeight="1" x14ac:dyDescent="0.2">
      <c r="A545" s="340"/>
      <c r="B545" s="353"/>
      <c r="C545" s="380"/>
      <c r="D545" s="142" t="s">
        <v>0</v>
      </c>
      <c r="E545" s="131"/>
      <c r="F545" s="21"/>
      <c r="G545" s="362" t="s">
        <v>107</v>
      </c>
      <c r="H545" s="362" t="s">
        <v>108</v>
      </c>
      <c r="I545" s="362" t="s">
        <v>383</v>
      </c>
      <c r="J545" s="180"/>
      <c r="K545" s="180"/>
      <c r="L545" s="180"/>
      <c r="M545" s="286" t="s">
        <v>621</v>
      </c>
      <c r="N545" s="219"/>
      <c r="O545" s="219"/>
      <c r="P545" s="219"/>
      <c r="Q545" s="219"/>
      <c r="R545" s="219"/>
    </row>
    <row r="546" spans="1:18" ht="36.75" customHeight="1" x14ac:dyDescent="0.2">
      <c r="A546" s="340"/>
      <c r="B546" s="353"/>
      <c r="C546" s="380"/>
      <c r="D546" s="142" t="s">
        <v>1</v>
      </c>
      <c r="E546" s="131">
        <v>3</v>
      </c>
      <c r="F546" s="21"/>
      <c r="G546" s="362"/>
      <c r="H546" s="362"/>
      <c r="I546" s="362"/>
      <c r="J546" s="180">
        <v>3</v>
      </c>
      <c r="K546" s="180">
        <v>8</v>
      </c>
      <c r="L546" s="180">
        <v>8</v>
      </c>
      <c r="M546" s="286"/>
      <c r="N546" s="220"/>
      <c r="O546" s="220"/>
      <c r="P546" s="220"/>
      <c r="Q546" s="220"/>
      <c r="R546" s="220"/>
    </row>
    <row r="547" spans="1:18" ht="36.75" customHeight="1" x14ac:dyDescent="0.2">
      <c r="A547" s="340"/>
      <c r="B547" s="353"/>
      <c r="C547" s="380"/>
      <c r="D547" s="142" t="s">
        <v>5</v>
      </c>
      <c r="E547" s="131"/>
      <c r="F547" s="21"/>
      <c r="G547" s="362"/>
      <c r="H547" s="362"/>
      <c r="I547" s="362"/>
      <c r="J547" s="180"/>
      <c r="K547" s="180"/>
      <c r="L547" s="180"/>
      <c r="M547" s="286"/>
      <c r="N547" s="220"/>
      <c r="O547" s="220"/>
      <c r="P547" s="220"/>
      <c r="Q547" s="220"/>
      <c r="R547" s="220"/>
    </row>
    <row r="548" spans="1:18" ht="36.75" customHeight="1" x14ac:dyDescent="0.2">
      <c r="A548" s="340"/>
      <c r="B548" s="353"/>
      <c r="C548" s="380"/>
      <c r="D548" s="142" t="s">
        <v>2</v>
      </c>
      <c r="E548" s="131">
        <v>4</v>
      </c>
      <c r="F548" s="21"/>
      <c r="G548" s="362"/>
      <c r="H548" s="362"/>
      <c r="I548" s="362"/>
      <c r="J548" s="180">
        <v>4</v>
      </c>
      <c r="K548" s="180">
        <v>12</v>
      </c>
      <c r="L548" s="180">
        <v>12</v>
      </c>
      <c r="M548" s="286"/>
      <c r="N548" s="220"/>
      <c r="O548" s="220"/>
      <c r="P548" s="220"/>
      <c r="Q548" s="220"/>
      <c r="R548" s="220"/>
    </row>
    <row r="549" spans="1:18" ht="36.75" customHeight="1" x14ac:dyDescent="0.2">
      <c r="A549" s="341"/>
      <c r="B549" s="354"/>
      <c r="C549" s="381"/>
      <c r="D549" s="142" t="s">
        <v>3</v>
      </c>
      <c r="E549" s="131"/>
      <c r="F549" s="21"/>
      <c r="G549" s="362"/>
      <c r="H549" s="362"/>
      <c r="I549" s="362"/>
      <c r="J549" s="180"/>
      <c r="K549" s="180"/>
      <c r="L549" s="180"/>
      <c r="M549" s="286"/>
      <c r="N549" s="221"/>
      <c r="O549" s="221"/>
      <c r="P549" s="221"/>
      <c r="Q549" s="221"/>
      <c r="R549" s="221"/>
    </row>
    <row r="550" spans="1:18" ht="14.25" x14ac:dyDescent="0.2">
      <c r="A550" s="339" t="s">
        <v>168</v>
      </c>
      <c r="B550" s="352" t="s">
        <v>169</v>
      </c>
      <c r="C550" s="376" t="s">
        <v>582</v>
      </c>
      <c r="D550" s="30" t="s">
        <v>291</v>
      </c>
      <c r="E550" s="10"/>
      <c r="F550" s="10"/>
      <c r="G550" s="10"/>
      <c r="H550" s="10"/>
      <c r="I550" s="10"/>
      <c r="J550" s="10">
        <f>SUM(J551:J555)</f>
        <v>62</v>
      </c>
      <c r="K550" s="10">
        <f>SUM(K551:K555)</f>
        <v>16</v>
      </c>
      <c r="L550" s="10"/>
      <c r="M550" s="10"/>
      <c r="N550" s="10"/>
      <c r="O550" s="10"/>
      <c r="P550" s="10"/>
      <c r="Q550" s="10"/>
      <c r="R550" s="10"/>
    </row>
    <row r="551" spans="1:18" ht="22.5" customHeight="1" x14ac:dyDescent="0.2">
      <c r="A551" s="340"/>
      <c r="B551" s="353"/>
      <c r="C551" s="377"/>
      <c r="D551" s="142" t="s">
        <v>0</v>
      </c>
      <c r="E551" s="131">
        <v>20</v>
      </c>
      <c r="F551" s="253"/>
      <c r="G551" s="252" t="s">
        <v>170</v>
      </c>
      <c r="H551" s="278" t="s">
        <v>454</v>
      </c>
      <c r="I551" s="252" t="s">
        <v>381</v>
      </c>
      <c r="J551" s="180">
        <v>15</v>
      </c>
      <c r="K551" s="180">
        <v>5</v>
      </c>
      <c r="L551" s="254"/>
      <c r="M551" s="246" t="s">
        <v>620</v>
      </c>
      <c r="N551" s="219"/>
      <c r="O551" s="219"/>
      <c r="P551" s="219"/>
      <c r="Q551" s="219"/>
      <c r="R551" s="219"/>
    </row>
    <row r="552" spans="1:18" ht="22.5" customHeight="1" x14ac:dyDescent="0.2">
      <c r="A552" s="340"/>
      <c r="B552" s="353"/>
      <c r="C552" s="377"/>
      <c r="D552" s="142" t="s">
        <v>1</v>
      </c>
      <c r="E552" s="131">
        <v>20</v>
      </c>
      <c r="F552" s="253"/>
      <c r="G552" s="252"/>
      <c r="H552" s="278"/>
      <c r="I552" s="252"/>
      <c r="J552" s="180">
        <v>15</v>
      </c>
      <c r="K552" s="180">
        <v>5</v>
      </c>
      <c r="L552" s="255"/>
      <c r="M552" s="246"/>
      <c r="N552" s="220"/>
      <c r="O552" s="220"/>
      <c r="P552" s="220"/>
      <c r="Q552" s="220"/>
      <c r="R552" s="220"/>
    </row>
    <row r="553" spans="1:18" ht="22.5" customHeight="1" x14ac:dyDescent="0.2">
      <c r="A553" s="340"/>
      <c r="B553" s="353"/>
      <c r="C553" s="377"/>
      <c r="D553" s="142" t="s">
        <v>5</v>
      </c>
      <c r="E553" s="131">
        <v>12</v>
      </c>
      <c r="F553" s="253"/>
      <c r="G553" s="252"/>
      <c r="H553" s="278"/>
      <c r="I553" s="252"/>
      <c r="J553" s="180">
        <v>12</v>
      </c>
      <c r="K553" s="180">
        <v>2</v>
      </c>
      <c r="L553" s="255"/>
      <c r="M553" s="246"/>
      <c r="N553" s="220"/>
      <c r="O553" s="220"/>
      <c r="P553" s="220"/>
      <c r="Q553" s="220"/>
      <c r="R553" s="220"/>
    </row>
    <row r="554" spans="1:18" ht="22.5" customHeight="1" x14ac:dyDescent="0.2">
      <c r="A554" s="340"/>
      <c r="B554" s="353"/>
      <c r="C554" s="377"/>
      <c r="D554" s="142" t="s">
        <v>2</v>
      </c>
      <c r="E554" s="131">
        <v>12</v>
      </c>
      <c r="F554" s="253"/>
      <c r="G554" s="252"/>
      <c r="H554" s="278"/>
      <c r="I554" s="252"/>
      <c r="J554" s="180">
        <v>10</v>
      </c>
      <c r="K554" s="180">
        <v>2</v>
      </c>
      <c r="L554" s="255"/>
      <c r="M554" s="246"/>
      <c r="N554" s="220"/>
      <c r="O554" s="220"/>
      <c r="P554" s="220"/>
      <c r="Q554" s="220"/>
      <c r="R554" s="220"/>
    </row>
    <row r="555" spans="1:18" ht="22.5" customHeight="1" x14ac:dyDescent="0.2">
      <c r="A555" s="341"/>
      <c r="B555" s="354"/>
      <c r="C555" s="378"/>
      <c r="D555" s="142" t="s">
        <v>3</v>
      </c>
      <c r="E555" s="131">
        <v>11</v>
      </c>
      <c r="F555" s="253"/>
      <c r="G555" s="252"/>
      <c r="H555" s="278"/>
      <c r="I555" s="252"/>
      <c r="J555" s="180">
        <v>10</v>
      </c>
      <c r="K555" s="180">
        <v>2</v>
      </c>
      <c r="L555" s="256"/>
      <c r="M555" s="246"/>
      <c r="N555" s="221"/>
      <c r="O555" s="221"/>
      <c r="P555" s="221"/>
      <c r="Q555" s="221"/>
      <c r="R555" s="221"/>
    </row>
    <row r="556" spans="1:18" ht="14.25" x14ac:dyDescent="0.2">
      <c r="A556" s="339" t="s">
        <v>171</v>
      </c>
      <c r="B556" s="352" t="s">
        <v>172</v>
      </c>
      <c r="C556" s="376" t="s">
        <v>574</v>
      </c>
      <c r="D556" s="30" t="s">
        <v>291</v>
      </c>
      <c r="E556" s="10"/>
      <c r="F556" s="10"/>
      <c r="G556" s="10"/>
      <c r="H556" s="10"/>
      <c r="I556" s="10"/>
      <c r="J556" s="10">
        <f>SUM(J557:J561)</f>
        <v>15</v>
      </c>
      <c r="K556" s="10">
        <f>SUM(K557:K561)</f>
        <v>15</v>
      </c>
      <c r="L556" s="10"/>
      <c r="M556" s="10"/>
      <c r="N556" s="10"/>
      <c r="O556" s="10"/>
      <c r="P556" s="10"/>
      <c r="Q556" s="10"/>
      <c r="R556" s="10"/>
    </row>
    <row r="557" spans="1:18" ht="19.5" customHeight="1" x14ac:dyDescent="0.2">
      <c r="A557" s="340"/>
      <c r="B557" s="353"/>
      <c r="C557" s="377"/>
      <c r="D557" s="142" t="s">
        <v>0</v>
      </c>
      <c r="E557" s="131">
        <v>2</v>
      </c>
      <c r="F557" s="253"/>
      <c r="G557" s="252" t="s">
        <v>170</v>
      </c>
      <c r="H557" s="278" t="s">
        <v>454</v>
      </c>
      <c r="I557" s="252" t="s">
        <v>381</v>
      </c>
      <c r="J557" s="180">
        <v>2</v>
      </c>
      <c r="K557" s="180">
        <v>2</v>
      </c>
      <c r="L557" s="254"/>
      <c r="M557" s="246" t="s">
        <v>620</v>
      </c>
      <c r="N557" s="219"/>
      <c r="O557" s="219"/>
      <c r="P557" s="219"/>
      <c r="Q557" s="219"/>
      <c r="R557" s="219"/>
    </row>
    <row r="558" spans="1:18" ht="19.5" customHeight="1" x14ac:dyDescent="0.2">
      <c r="A558" s="340"/>
      <c r="B558" s="353"/>
      <c r="C558" s="377"/>
      <c r="D558" s="142" t="s">
        <v>1</v>
      </c>
      <c r="E558" s="131">
        <v>5</v>
      </c>
      <c r="F558" s="253"/>
      <c r="G558" s="252"/>
      <c r="H558" s="278"/>
      <c r="I558" s="252"/>
      <c r="J558" s="180">
        <v>5</v>
      </c>
      <c r="K558" s="180">
        <v>5</v>
      </c>
      <c r="L558" s="255"/>
      <c r="M558" s="246"/>
      <c r="N558" s="220"/>
      <c r="O558" s="220"/>
      <c r="P558" s="220"/>
      <c r="Q558" s="220"/>
      <c r="R558" s="220"/>
    </row>
    <row r="559" spans="1:18" ht="19.5" customHeight="1" x14ac:dyDescent="0.2">
      <c r="A559" s="340"/>
      <c r="B559" s="353"/>
      <c r="C559" s="377"/>
      <c r="D559" s="142" t="s">
        <v>5</v>
      </c>
      <c r="E559" s="131">
        <v>5</v>
      </c>
      <c r="F559" s="253"/>
      <c r="G559" s="252"/>
      <c r="H559" s="278"/>
      <c r="I559" s="252"/>
      <c r="J559" s="180">
        <v>5</v>
      </c>
      <c r="K559" s="180">
        <v>5</v>
      </c>
      <c r="L559" s="255"/>
      <c r="M559" s="246"/>
      <c r="N559" s="220"/>
      <c r="O559" s="220"/>
      <c r="P559" s="220"/>
      <c r="Q559" s="220"/>
      <c r="R559" s="220"/>
    </row>
    <row r="560" spans="1:18" ht="19.5" customHeight="1" x14ac:dyDescent="0.2">
      <c r="A560" s="340"/>
      <c r="B560" s="353"/>
      <c r="C560" s="377"/>
      <c r="D560" s="142" t="s">
        <v>2</v>
      </c>
      <c r="E560" s="131">
        <v>1</v>
      </c>
      <c r="F560" s="253"/>
      <c r="G560" s="252"/>
      <c r="H560" s="278"/>
      <c r="I560" s="252"/>
      <c r="J560" s="180">
        <v>1</v>
      </c>
      <c r="K560" s="180">
        <v>1</v>
      </c>
      <c r="L560" s="255"/>
      <c r="M560" s="246"/>
      <c r="N560" s="220"/>
      <c r="O560" s="220"/>
      <c r="P560" s="220"/>
      <c r="Q560" s="220"/>
      <c r="R560" s="220"/>
    </row>
    <row r="561" spans="1:18" ht="19.5" customHeight="1" x14ac:dyDescent="0.2">
      <c r="A561" s="341"/>
      <c r="B561" s="354"/>
      <c r="C561" s="378"/>
      <c r="D561" s="142" t="s">
        <v>3</v>
      </c>
      <c r="E561" s="131">
        <v>2</v>
      </c>
      <c r="F561" s="253"/>
      <c r="G561" s="252"/>
      <c r="H561" s="278"/>
      <c r="I561" s="252"/>
      <c r="J561" s="180">
        <v>2</v>
      </c>
      <c r="K561" s="180">
        <v>2</v>
      </c>
      <c r="L561" s="256"/>
      <c r="M561" s="246"/>
      <c r="N561" s="221"/>
      <c r="O561" s="221"/>
      <c r="P561" s="221"/>
      <c r="Q561" s="221"/>
      <c r="R561" s="221"/>
    </row>
    <row r="562" spans="1:18" ht="14.25" x14ac:dyDescent="0.2">
      <c r="A562" s="385" t="s">
        <v>173</v>
      </c>
      <c r="B562" s="388" t="s">
        <v>174</v>
      </c>
      <c r="C562" s="376" t="s">
        <v>574</v>
      </c>
      <c r="D562" s="30" t="s">
        <v>291</v>
      </c>
      <c r="E562" s="10"/>
      <c r="F562" s="10"/>
      <c r="G562" s="10"/>
      <c r="H562" s="10"/>
      <c r="I562" s="10"/>
      <c r="J562" s="10">
        <f>SUM(J563:J567)</f>
        <v>60</v>
      </c>
      <c r="K562" s="10">
        <f>SUM(K563:K567)</f>
        <v>15</v>
      </c>
      <c r="L562" s="10"/>
      <c r="M562" s="10"/>
      <c r="N562" s="10"/>
      <c r="O562" s="10"/>
      <c r="P562" s="10"/>
      <c r="Q562" s="10"/>
      <c r="R562" s="10"/>
    </row>
    <row r="563" spans="1:18" ht="14.45" customHeight="1" x14ac:dyDescent="0.2">
      <c r="A563" s="386"/>
      <c r="B563" s="389"/>
      <c r="C563" s="377"/>
      <c r="D563" s="142" t="s">
        <v>0</v>
      </c>
      <c r="E563" s="49">
        <v>36</v>
      </c>
      <c r="F563" s="253"/>
      <c r="G563" s="252" t="s">
        <v>175</v>
      </c>
      <c r="H563" s="283" t="s">
        <v>455</v>
      </c>
      <c r="I563" s="252" t="s">
        <v>381</v>
      </c>
      <c r="J563" s="180">
        <v>10</v>
      </c>
      <c r="K563" s="180">
        <v>3</v>
      </c>
      <c r="L563" s="219"/>
      <c r="M563" s="246" t="s">
        <v>620</v>
      </c>
      <c r="N563" s="219"/>
      <c r="O563" s="219"/>
      <c r="P563" s="219"/>
      <c r="Q563" s="219"/>
      <c r="R563" s="219"/>
    </row>
    <row r="564" spans="1:18" x14ac:dyDescent="0.2">
      <c r="A564" s="386"/>
      <c r="B564" s="389"/>
      <c r="C564" s="377"/>
      <c r="D564" s="142" t="s">
        <v>1</v>
      </c>
      <c r="E564" s="49">
        <v>28</v>
      </c>
      <c r="F564" s="253"/>
      <c r="G564" s="252"/>
      <c r="H564" s="283"/>
      <c r="I564" s="252"/>
      <c r="J564" s="180">
        <v>8</v>
      </c>
      <c r="K564" s="180">
        <v>2</v>
      </c>
      <c r="L564" s="220"/>
      <c r="M564" s="246"/>
      <c r="N564" s="220"/>
      <c r="O564" s="220"/>
      <c r="P564" s="220"/>
      <c r="Q564" s="220"/>
      <c r="R564" s="220"/>
    </row>
    <row r="565" spans="1:18" x14ac:dyDescent="0.2">
      <c r="A565" s="386"/>
      <c r="B565" s="389"/>
      <c r="C565" s="377"/>
      <c r="D565" s="142" t="s">
        <v>5</v>
      </c>
      <c r="E565" s="49">
        <v>47</v>
      </c>
      <c r="F565" s="253"/>
      <c r="G565" s="252"/>
      <c r="H565" s="283"/>
      <c r="I565" s="252"/>
      <c r="J565" s="180">
        <v>10</v>
      </c>
      <c r="K565" s="180">
        <v>3</v>
      </c>
      <c r="L565" s="220"/>
      <c r="M565" s="246"/>
      <c r="N565" s="220"/>
      <c r="O565" s="220"/>
      <c r="P565" s="220"/>
      <c r="Q565" s="220"/>
      <c r="R565" s="220"/>
    </row>
    <row r="566" spans="1:18" x14ac:dyDescent="0.2">
      <c r="A566" s="386"/>
      <c r="B566" s="389"/>
      <c r="C566" s="377"/>
      <c r="D566" s="142" t="s">
        <v>2</v>
      </c>
      <c r="E566" s="49">
        <v>104</v>
      </c>
      <c r="F566" s="253"/>
      <c r="G566" s="252"/>
      <c r="H566" s="283"/>
      <c r="I566" s="252"/>
      <c r="J566" s="180">
        <v>25</v>
      </c>
      <c r="K566" s="180">
        <v>5</v>
      </c>
      <c r="L566" s="220"/>
      <c r="M566" s="246"/>
      <c r="N566" s="220"/>
      <c r="O566" s="220"/>
      <c r="P566" s="220"/>
      <c r="Q566" s="220"/>
      <c r="R566" s="220"/>
    </row>
    <row r="567" spans="1:18" x14ac:dyDescent="0.2">
      <c r="A567" s="387"/>
      <c r="B567" s="390"/>
      <c r="C567" s="378"/>
      <c r="D567" s="142" t="s">
        <v>3</v>
      </c>
      <c r="E567" s="49">
        <v>39</v>
      </c>
      <c r="F567" s="253"/>
      <c r="G567" s="252"/>
      <c r="H567" s="283"/>
      <c r="I567" s="252"/>
      <c r="J567" s="180">
        <v>7</v>
      </c>
      <c r="K567" s="180">
        <v>2</v>
      </c>
      <c r="L567" s="221"/>
      <c r="M567" s="246"/>
      <c r="N567" s="221"/>
      <c r="O567" s="221"/>
      <c r="P567" s="221"/>
      <c r="Q567" s="221"/>
      <c r="R567" s="221"/>
    </row>
    <row r="568" spans="1:18" ht="14.25" x14ac:dyDescent="0.2">
      <c r="A568" s="339" t="s">
        <v>280</v>
      </c>
      <c r="B568" s="352" t="s">
        <v>305</v>
      </c>
      <c r="C568" s="382" t="s">
        <v>581</v>
      </c>
      <c r="D568" s="30" t="s">
        <v>291</v>
      </c>
      <c r="E568" s="10"/>
      <c r="F568" s="10"/>
      <c r="G568" s="10"/>
      <c r="H568" s="10"/>
      <c r="I568" s="10"/>
      <c r="J568" s="10">
        <f>SUM(J569:J573)</f>
        <v>10</v>
      </c>
      <c r="K568" s="10">
        <f>SUM(K569:K573)</f>
        <v>10</v>
      </c>
      <c r="L568" s="10">
        <f>SUM(L569:L573)</f>
        <v>10</v>
      </c>
      <c r="M568" s="10"/>
      <c r="N568" s="10"/>
      <c r="O568" s="10"/>
      <c r="P568" s="10"/>
      <c r="Q568" s="10"/>
      <c r="R568" s="10"/>
    </row>
    <row r="569" spans="1:18" x14ac:dyDescent="0.2">
      <c r="A569" s="340"/>
      <c r="B569" s="353"/>
      <c r="C569" s="383"/>
      <c r="D569" s="142" t="s">
        <v>0</v>
      </c>
      <c r="E569" s="131">
        <v>2</v>
      </c>
      <c r="F569" s="219"/>
      <c r="G569" s="252" t="s">
        <v>176</v>
      </c>
      <c r="H569" s="283" t="s">
        <v>177</v>
      </c>
      <c r="I569" s="252" t="s">
        <v>382</v>
      </c>
      <c r="J569" s="180">
        <v>2</v>
      </c>
      <c r="K569" s="180">
        <v>2</v>
      </c>
      <c r="L569" s="180">
        <v>2</v>
      </c>
      <c r="M569" s="286" t="s">
        <v>456</v>
      </c>
      <c r="N569" s="219"/>
      <c r="O569" s="219"/>
      <c r="P569" s="219"/>
      <c r="Q569" s="219"/>
      <c r="R569" s="219"/>
    </row>
    <row r="570" spans="1:18" x14ac:dyDescent="0.2">
      <c r="A570" s="340"/>
      <c r="B570" s="353"/>
      <c r="C570" s="383"/>
      <c r="D570" s="142" t="s">
        <v>1</v>
      </c>
      <c r="E570" s="131">
        <v>3</v>
      </c>
      <c r="F570" s="220"/>
      <c r="G570" s="252"/>
      <c r="H570" s="283"/>
      <c r="I570" s="252"/>
      <c r="J570" s="180">
        <v>3</v>
      </c>
      <c r="K570" s="180">
        <v>3</v>
      </c>
      <c r="L570" s="180">
        <v>3</v>
      </c>
      <c r="M570" s="286"/>
      <c r="N570" s="220"/>
      <c r="O570" s="220"/>
      <c r="P570" s="220"/>
      <c r="Q570" s="220"/>
      <c r="R570" s="220"/>
    </row>
    <row r="571" spans="1:18" x14ac:dyDescent="0.2">
      <c r="A571" s="340"/>
      <c r="B571" s="353"/>
      <c r="C571" s="383"/>
      <c r="D571" s="142" t="s">
        <v>5</v>
      </c>
      <c r="E571" s="131">
        <v>2</v>
      </c>
      <c r="F571" s="220"/>
      <c r="G571" s="252"/>
      <c r="H571" s="283"/>
      <c r="I571" s="252"/>
      <c r="J571" s="180">
        <v>2</v>
      </c>
      <c r="K571" s="180">
        <v>2</v>
      </c>
      <c r="L571" s="180">
        <v>2</v>
      </c>
      <c r="M571" s="286"/>
      <c r="N571" s="220"/>
      <c r="O571" s="220"/>
      <c r="P571" s="220"/>
      <c r="Q571" s="220"/>
      <c r="R571" s="220"/>
    </row>
    <row r="572" spans="1:18" x14ac:dyDescent="0.2">
      <c r="A572" s="340"/>
      <c r="B572" s="353"/>
      <c r="C572" s="383"/>
      <c r="D572" s="142" t="s">
        <v>2</v>
      </c>
      <c r="E572" s="131">
        <v>2</v>
      </c>
      <c r="F572" s="220"/>
      <c r="G572" s="252"/>
      <c r="H572" s="283"/>
      <c r="I572" s="252"/>
      <c r="J572" s="180">
        <v>2</v>
      </c>
      <c r="K572" s="180">
        <v>2</v>
      </c>
      <c r="L572" s="180">
        <v>2</v>
      </c>
      <c r="M572" s="286"/>
      <c r="N572" s="220"/>
      <c r="O572" s="220"/>
      <c r="P572" s="220"/>
      <c r="Q572" s="220"/>
      <c r="R572" s="220"/>
    </row>
    <row r="573" spans="1:18" x14ac:dyDescent="0.2">
      <c r="A573" s="341"/>
      <c r="B573" s="354"/>
      <c r="C573" s="384"/>
      <c r="D573" s="142" t="s">
        <v>3</v>
      </c>
      <c r="E573" s="131">
        <v>1</v>
      </c>
      <c r="F573" s="221"/>
      <c r="G573" s="252"/>
      <c r="H573" s="283"/>
      <c r="I573" s="252"/>
      <c r="J573" s="180">
        <v>1</v>
      </c>
      <c r="K573" s="180">
        <v>1</v>
      </c>
      <c r="L573" s="180">
        <v>1</v>
      </c>
      <c r="M573" s="286"/>
      <c r="N573" s="221"/>
      <c r="O573" s="221"/>
      <c r="P573" s="221"/>
      <c r="Q573" s="221"/>
      <c r="R573" s="221"/>
    </row>
    <row r="574" spans="1:18" ht="15" customHeight="1" x14ac:dyDescent="0.2">
      <c r="A574" s="391" t="s">
        <v>504</v>
      </c>
      <c r="B574" s="392" t="s">
        <v>501</v>
      </c>
      <c r="C574" s="393" t="s">
        <v>505</v>
      </c>
      <c r="D574" s="34" t="s">
        <v>291</v>
      </c>
      <c r="E574" s="15"/>
      <c r="F574" s="15"/>
      <c r="G574" s="15"/>
      <c r="H574" s="15"/>
      <c r="I574" s="15"/>
      <c r="J574" s="15">
        <f>SUM(J575:J579)</f>
        <v>8</v>
      </c>
      <c r="K574" s="15">
        <f>SUM(K575:K579)</f>
        <v>8</v>
      </c>
      <c r="L574" s="15">
        <f>SUM(L575:L579)</f>
        <v>8</v>
      </c>
      <c r="M574" s="15"/>
      <c r="N574" s="10"/>
      <c r="O574" s="10"/>
      <c r="P574" s="10"/>
      <c r="Q574" s="10"/>
      <c r="R574" s="10"/>
    </row>
    <row r="575" spans="1:18" x14ac:dyDescent="0.2">
      <c r="A575" s="391"/>
      <c r="B575" s="392"/>
      <c r="C575" s="393"/>
      <c r="D575" s="91" t="s">
        <v>0</v>
      </c>
      <c r="E575" s="76">
        <v>2</v>
      </c>
      <c r="F575" s="246"/>
      <c r="G575" s="246" t="s">
        <v>502</v>
      </c>
      <c r="H575" s="260" t="s">
        <v>503</v>
      </c>
      <c r="I575" s="246" t="s">
        <v>605</v>
      </c>
      <c r="J575" s="175">
        <v>2</v>
      </c>
      <c r="K575" s="175">
        <v>2</v>
      </c>
      <c r="L575" s="175">
        <v>2</v>
      </c>
      <c r="M575" s="246" t="s">
        <v>297</v>
      </c>
      <c r="N575" s="219"/>
      <c r="O575" s="219"/>
      <c r="P575" s="219"/>
      <c r="Q575" s="219"/>
      <c r="R575" s="219"/>
    </row>
    <row r="576" spans="1:18" x14ac:dyDescent="0.2">
      <c r="A576" s="391"/>
      <c r="B576" s="392"/>
      <c r="C576" s="393"/>
      <c r="D576" s="91" t="s">
        <v>1</v>
      </c>
      <c r="E576" s="76">
        <v>1</v>
      </c>
      <c r="F576" s="246"/>
      <c r="G576" s="246"/>
      <c r="H576" s="260"/>
      <c r="I576" s="246"/>
      <c r="J576" s="175">
        <v>1</v>
      </c>
      <c r="K576" s="175">
        <v>1</v>
      </c>
      <c r="L576" s="175">
        <v>1</v>
      </c>
      <c r="M576" s="246"/>
      <c r="N576" s="220"/>
      <c r="O576" s="220"/>
      <c r="P576" s="220"/>
      <c r="Q576" s="220"/>
      <c r="R576" s="220"/>
    </row>
    <row r="577" spans="1:19" x14ac:dyDescent="0.2">
      <c r="A577" s="391"/>
      <c r="B577" s="392"/>
      <c r="C577" s="393"/>
      <c r="D577" s="91" t="s">
        <v>5</v>
      </c>
      <c r="E577" s="76">
        <v>4</v>
      </c>
      <c r="F577" s="246"/>
      <c r="G577" s="246"/>
      <c r="H577" s="260"/>
      <c r="I577" s="246"/>
      <c r="J577" s="175">
        <v>4</v>
      </c>
      <c r="K577" s="175">
        <v>4</v>
      </c>
      <c r="L577" s="175">
        <v>4</v>
      </c>
      <c r="M577" s="246"/>
      <c r="N577" s="220"/>
      <c r="O577" s="220"/>
      <c r="P577" s="220"/>
      <c r="Q577" s="220"/>
      <c r="R577" s="220"/>
    </row>
    <row r="578" spans="1:19" x14ac:dyDescent="0.2">
      <c r="A578" s="391"/>
      <c r="B578" s="392"/>
      <c r="C578" s="393"/>
      <c r="D578" s="91" t="s">
        <v>2</v>
      </c>
      <c r="E578" s="76">
        <v>1</v>
      </c>
      <c r="F578" s="246"/>
      <c r="G578" s="246"/>
      <c r="H578" s="260"/>
      <c r="I578" s="246"/>
      <c r="J578" s="175">
        <v>1</v>
      </c>
      <c r="K578" s="175">
        <v>1</v>
      </c>
      <c r="L578" s="175">
        <v>1</v>
      </c>
      <c r="M578" s="246"/>
      <c r="N578" s="220"/>
      <c r="O578" s="220"/>
      <c r="P578" s="220"/>
      <c r="Q578" s="220"/>
      <c r="R578" s="220"/>
    </row>
    <row r="579" spans="1:19" x14ac:dyDescent="0.2">
      <c r="A579" s="391"/>
      <c r="B579" s="392"/>
      <c r="C579" s="393"/>
      <c r="D579" s="91" t="s">
        <v>3</v>
      </c>
      <c r="E579" s="76"/>
      <c r="F579" s="246"/>
      <c r="G579" s="246"/>
      <c r="H579" s="260"/>
      <c r="I579" s="246"/>
      <c r="J579" s="175"/>
      <c r="K579" s="175"/>
      <c r="L579" s="175"/>
      <c r="M579" s="246"/>
      <c r="N579" s="221"/>
      <c r="O579" s="221"/>
      <c r="P579" s="221"/>
      <c r="Q579" s="221"/>
      <c r="R579" s="221"/>
    </row>
    <row r="580" spans="1:19" ht="14.45" customHeight="1" x14ac:dyDescent="0.2">
      <c r="A580" s="394" t="s">
        <v>290</v>
      </c>
      <c r="B580" s="394"/>
      <c r="C580" s="394"/>
      <c r="D580" s="394"/>
      <c r="E580" s="394"/>
      <c r="F580" s="394"/>
      <c r="G580" s="394"/>
      <c r="H580" s="394"/>
      <c r="I580" s="394"/>
      <c r="J580" s="394"/>
      <c r="K580" s="394"/>
      <c r="L580" s="394"/>
      <c r="M580" s="394"/>
      <c r="N580" s="394"/>
      <c r="O580" s="394"/>
      <c r="P580" s="394"/>
      <c r="Q580" s="394"/>
      <c r="R580" s="394"/>
    </row>
    <row r="581" spans="1:19" ht="14.25" x14ac:dyDescent="0.2">
      <c r="A581" s="339" t="s">
        <v>178</v>
      </c>
      <c r="B581" s="352" t="s">
        <v>179</v>
      </c>
      <c r="C581" s="376" t="s">
        <v>574</v>
      </c>
      <c r="D581" s="30" t="s">
        <v>291</v>
      </c>
      <c r="E581" s="17"/>
      <c r="F581" s="17"/>
      <c r="G581" s="17"/>
      <c r="H581" s="17"/>
      <c r="I581" s="17"/>
      <c r="J581" s="17">
        <f>SUM(J582:J586)</f>
        <v>28</v>
      </c>
      <c r="K581" s="17">
        <f>SUM(K582:K586)</f>
        <v>36</v>
      </c>
      <c r="L581" s="17">
        <f>SUM(L582:L586)</f>
        <v>36</v>
      </c>
      <c r="M581" s="17"/>
      <c r="N581" s="17"/>
      <c r="O581" s="17"/>
      <c r="P581" s="17"/>
      <c r="Q581" s="17"/>
      <c r="R581" s="17"/>
    </row>
    <row r="582" spans="1:19" ht="23.25" customHeight="1" x14ac:dyDescent="0.2">
      <c r="A582" s="340"/>
      <c r="B582" s="353"/>
      <c r="C582" s="377"/>
      <c r="D582" s="142" t="s">
        <v>0</v>
      </c>
      <c r="E582" s="134">
        <v>1</v>
      </c>
      <c r="F582" s="253"/>
      <c r="G582" s="362" t="s">
        <v>180</v>
      </c>
      <c r="H582" s="278" t="s">
        <v>454</v>
      </c>
      <c r="I582" s="362" t="s">
        <v>381</v>
      </c>
      <c r="J582" s="174">
        <v>14</v>
      </c>
      <c r="K582" s="174">
        <v>24</v>
      </c>
      <c r="L582" s="174">
        <v>24</v>
      </c>
      <c r="M582" s="246" t="s">
        <v>620</v>
      </c>
      <c r="N582" s="253"/>
      <c r="O582" s="253"/>
      <c r="P582" s="253"/>
      <c r="Q582" s="253"/>
      <c r="R582" s="253"/>
    </row>
    <row r="583" spans="1:19" ht="23.25" customHeight="1" x14ac:dyDescent="0.2">
      <c r="A583" s="340"/>
      <c r="B583" s="353"/>
      <c r="C583" s="377"/>
      <c r="D583" s="142" t="s">
        <v>1</v>
      </c>
      <c r="E583" s="134">
        <v>1</v>
      </c>
      <c r="F583" s="253"/>
      <c r="G583" s="362"/>
      <c r="H583" s="278"/>
      <c r="I583" s="362"/>
      <c r="J583" s="174">
        <v>14</v>
      </c>
      <c r="K583" s="174">
        <v>12</v>
      </c>
      <c r="L583" s="174">
        <v>12</v>
      </c>
      <c r="M583" s="246"/>
      <c r="N583" s="253"/>
      <c r="O583" s="253"/>
      <c r="P583" s="253"/>
      <c r="Q583" s="253"/>
      <c r="R583" s="253"/>
    </row>
    <row r="584" spans="1:19" ht="23.25" customHeight="1" x14ac:dyDescent="0.2">
      <c r="A584" s="340"/>
      <c r="B584" s="353"/>
      <c r="C584" s="377"/>
      <c r="D584" s="142" t="s">
        <v>5</v>
      </c>
      <c r="E584" s="131"/>
      <c r="F584" s="253"/>
      <c r="G584" s="362"/>
      <c r="H584" s="278"/>
      <c r="I584" s="362"/>
      <c r="J584" s="174"/>
      <c r="K584" s="174"/>
      <c r="L584" s="174"/>
      <c r="M584" s="246"/>
      <c r="N584" s="253"/>
      <c r="O584" s="253"/>
      <c r="P584" s="253"/>
      <c r="Q584" s="253"/>
      <c r="R584" s="253"/>
    </row>
    <row r="585" spans="1:19" ht="23.25" customHeight="1" x14ac:dyDescent="0.2">
      <c r="A585" s="340"/>
      <c r="B585" s="353"/>
      <c r="C585" s="377"/>
      <c r="D585" s="142" t="s">
        <v>2</v>
      </c>
      <c r="E585" s="131"/>
      <c r="F585" s="253"/>
      <c r="G585" s="362"/>
      <c r="H585" s="278"/>
      <c r="I585" s="362"/>
      <c r="J585" s="174"/>
      <c r="K585" s="174"/>
      <c r="L585" s="174"/>
      <c r="M585" s="246"/>
      <c r="N585" s="253"/>
      <c r="O585" s="253"/>
      <c r="P585" s="253"/>
      <c r="Q585" s="253"/>
      <c r="R585" s="253"/>
    </row>
    <row r="586" spans="1:19" ht="23.25" customHeight="1" x14ac:dyDescent="0.2">
      <c r="A586" s="341"/>
      <c r="B586" s="354"/>
      <c r="C586" s="378"/>
      <c r="D586" s="142" t="s">
        <v>3</v>
      </c>
      <c r="E586" s="131"/>
      <c r="F586" s="253"/>
      <c r="G586" s="362"/>
      <c r="H586" s="278"/>
      <c r="I586" s="362"/>
      <c r="J586" s="174"/>
      <c r="K586" s="174"/>
      <c r="L586" s="174"/>
      <c r="M586" s="246"/>
      <c r="N586" s="253"/>
      <c r="O586" s="253"/>
      <c r="P586" s="253"/>
      <c r="Q586" s="253"/>
      <c r="R586" s="253"/>
    </row>
    <row r="587" spans="1:19" ht="18" customHeight="1" x14ac:dyDescent="0.2">
      <c r="A587" s="339" t="s">
        <v>181</v>
      </c>
      <c r="B587" s="352" t="s">
        <v>182</v>
      </c>
      <c r="C587" s="355" t="s">
        <v>564</v>
      </c>
      <c r="D587" s="30" t="s">
        <v>291</v>
      </c>
      <c r="E587" s="10"/>
      <c r="F587" s="10"/>
      <c r="G587" s="10"/>
      <c r="H587" s="10"/>
      <c r="I587" s="10"/>
      <c r="J587" s="10">
        <f>SUM(J588:J592)</f>
        <v>1</v>
      </c>
      <c r="K587" s="10">
        <f>SUM(K588:K592)</f>
        <v>1</v>
      </c>
      <c r="L587" s="10">
        <f>SUM(L588:L592)</f>
        <v>1</v>
      </c>
      <c r="M587" s="10"/>
      <c r="N587" s="10"/>
      <c r="O587" s="10"/>
      <c r="P587" s="10"/>
      <c r="Q587" s="10"/>
      <c r="R587" s="10"/>
    </row>
    <row r="588" spans="1:19" ht="39.75" customHeight="1" x14ac:dyDescent="0.2">
      <c r="A588" s="340"/>
      <c r="B588" s="353"/>
      <c r="C588" s="334"/>
      <c r="D588" s="142" t="s">
        <v>0</v>
      </c>
      <c r="E588" s="134"/>
      <c r="F588" s="237"/>
      <c r="G588" s="292" t="s">
        <v>183</v>
      </c>
      <c r="H588" s="466" t="s">
        <v>184</v>
      </c>
      <c r="I588" s="292" t="s">
        <v>355</v>
      </c>
      <c r="J588" s="81"/>
      <c r="K588" s="81"/>
      <c r="L588" s="81"/>
      <c r="M588" s="362" t="s">
        <v>622</v>
      </c>
      <c r="N588" s="253"/>
      <c r="O588" s="253"/>
      <c r="P588" s="253"/>
      <c r="Q588" s="253"/>
      <c r="R588" s="253"/>
      <c r="S588" s="72"/>
    </row>
    <row r="589" spans="1:19" ht="39.75" customHeight="1" x14ac:dyDescent="0.2">
      <c r="A589" s="340"/>
      <c r="B589" s="353"/>
      <c r="C589" s="334"/>
      <c r="D589" s="142" t="s">
        <v>1</v>
      </c>
      <c r="E589" s="134"/>
      <c r="F589" s="237"/>
      <c r="G589" s="292"/>
      <c r="H589" s="466"/>
      <c r="I589" s="292"/>
      <c r="J589" s="81"/>
      <c r="K589" s="81"/>
      <c r="L589" s="81"/>
      <c r="M589" s="362"/>
      <c r="N589" s="253"/>
      <c r="O589" s="253"/>
      <c r="P589" s="253"/>
      <c r="Q589" s="253"/>
      <c r="R589" s="253"/>
    </row>
    <row r="590" spans="1:19" ht="39.75" customHeight="1" x14ac:dyDescent="0.2">
      <c r="A590" s="340"/>
      <c r="B590" s="353"/>
      <c r="C590" s="334"/>
      <c r="D590" s="142" t="s">
        <v>5</v>
      </c>
      <c r="E590" s="134"/>
      <c r="F590" s="237"/>
      <c r="G590" s="292"/>
      <c r="H590" s="466"/>
      <c r="I590" s="292"/>
      <c r="J590" s="81"/>
      <c r="K590" s="81"/>
      <c r="L590" s="81"/>
      <c r="M590" s="362"/>
      <c r="N590" s="253"/>
      <c r="O590" s="253"/>
      <c r="P590" s="253"/>
      <c r="Q590" s="253"/>
      <c r="R590" s="253"/>
    </row>
    <row r="591" spans="1:19" ht="39.75" customHeight="1" x14ac:dyDescent="0.2">
      <c r="A591" s="340"/>
      <c r="B591" s="353"/>
      <c r="C591" s="334"/>
      <c r="D591" s="142" t="s">
        <v>2</v>
      </c>
      <c r="E591" s="134">
        <v>1</v>
      </c>
      <c r="F591" s="237"/>
      <c r="G591" s="292"/>
      <c r="H591" s="466"/>
      <c r="I591" s="292"/>
      <c r="J591" s="179">
        <v>1</v>
      </c>
      <c r="K591" s="179">
        <v>1</v>
      </c>
      <c r="L591" s="179">
        <v>1</v>
      </c>
      <c r="M591" s="362"/>
      <c r="N591" s="253"/>
      <c r="O591" s="253"/>
      <c r="P591" s="253"/>
      <c r="Q591" s="253"/>
      <c r="R591" s="253"/>
    </row>
    <row r="592" spans="1:19" ht="39.75" customHeight="1" x14ac:dyDescent="0.2">
      <c r="A592" s="341"/>
      <c r="B592" s="354"/>
      <c r="C592" s="335"/>
      <c r="D592" s="142" t="s">
        <v>3</v>
      </c>
      <c r="E592" s="134"/>
      <c r="F592" s="237"/>
      <c r="G592" s="292"/>
      <c r="H592" s="466"/>
      <c r="I592" s="292"/>
      <c r="J592" s="81"/>
      <c r="K592" s="81"/>
      <c r="L592" s="81"/>
      <c r="M592" s="362"/>
      <c r="N592" s="253"/>
      <c r="O592" s="253"/>
      <c r="P592" s="253"/>
      <c r="Q592" s="253"/>
      <c r="R592" s="253"/>
    </row>
    <row r="593" spans="1:18" ht="14.45" customHeight="1" x14ac:dyDescent="0.2">
      <c r="A593" s="471" t="s">
        <v>288</v>
      </c>
      <c r="B593" s="471"/>
      <c r="C593" s="471"/>
      <c r="D593" s="471"/>
      <c r="E593" s="471"/>
      <c r="F593" s="471"/>
      <c r="G593" s="471"/>
      <c r="H593" s="471"/>
      <c r="I593" s="471"/>
      <c r="J593" s="471"/>
      <c r="K593" s="471"/>
      <c r="L593" s="471"/>
      <c r="M593" s="471"/>
      <c r="N593" s="471"/>
      <c r="O593" s="471"/>
      <c r="P593" s="471"/>
      <c r="Q593" s="471"/>
      <c r="R593" s="471"/>
    </row>
    <row r="594" spans="1:18" ht="14.45" customHeight="1" x14ac:dyDescent="0.2">
      <c r="A594" s="339" t="s">
        <v>185</v>
      </c>
      <c r="B594" s="297" t="s">
        <v>289</v>
      </c>
      <c r="C594" s="345" t="s">
        <v>579</v>
      </c>
      <c r="D594" s="30" t="s">
        <v>291</v>
      </c>
      <c r="E594" s="17"/>
      <c r="F594" s="17"/>
      <c r="G594" s="17"/>
      <c r="H594" s="17"/>
      <c r="I594" s="17"/>
      <c r="J594" s="17">
        <f>SUM(J595:J599)</f>
        <v>46</v>
      </c>
      <c r="K594" s="17">
        <f>SUM(K595:K599)</f>
        <v>121</v>
      </c>
      <c r="L594" s="17">
        <f>SUM(L595:L599)</f>
        <v>121</v>
      </c>
      <c r="M594" s="17"/>
      <c r="N594" s="17"/>
      <c r="O594" s="17"/>
      <c r="P594" s="17"/>
      <c r="Q594" s="17"/>
      <c r="R594" s="17"/>
    </row>
    <row r="595" spans="1:18" x14ac:dyDescent="0.2">
      <c r="A595" s="340"/>
      <c r="B595" s="298"/>
      <c r="C595" s="346"/>
      <c r="D595" s="136" t="s">
        <v>0</v>
      </c>
      <c r="E595" s="150">
        <v>11</v>
      </c>
      <c r="F595" s="251"/>
      <c r="G595" s="246" t="s">
        <v>332</v>
      </c>
      <c r="H595" s="246" t="s">
        <v>595</v>
      </c>
      <c r="I595" s="246" t="s">
        <v>380</v>
      </c>
      <c r="J595" s="174">
        <v>16</v>
      </c>
      <c r="K595" s="174">
        <v>35</v>
      </c>
      <c r="L595" s="174">
        <v>35</v>
      </c>
      <c r="M595" s="246" t="s">
        <v>623</v>
      </c>
      <c r="N595" s="253"/>
      <c r="O595" s="253"/>
      <c r="P595" s="253"/>
      <c r="Q595" s="253"/>
      <c r="R595" s="253"/>
    </row>
    <row r="596" spans="1:18" x14ac:dyDescent="0.2">
      <c r="A596" s="340"/>
      <c r="B596" s="298"/>
      <c r="C596" s="346"/>
      <c r="D596" s="136" t="s">
        <v>1</v>
      </c>
      <c r="E596" s="150">
        <v>7</v>
      </c>
      <c r="F596" s="251"/>
      <c r="G596" s="246"/>
      <c r="H596" s="246"/>
      <c r="I596" s="246"/>
      <c r="J596" s="174">
        <v>9</v>
      </c>
      <c r="K596" s="174">
        <v>13</v>
      </c>
      <c r="L596" s="174">
        <v>13</v>
      </c>
      <c r="M596" s="246"/>
      <c r="N596" s="253"/>
      <c r="O596" s="253"/>
      <c r="P596" s="253"/>
      <c r="Q596" s="253"/>
      <c r="R596" s="253"/>
    </row>
    <row r="597" spans="1:18" x14ac:dyDescent="0.2">
      <c r="A597" s="340"/>
      <c r="B597" s="298"/>
      <c r="C597" s="346"/>
      <c r="D597" s="136" t="s">
        <v>5</v>
      </c>
      <c r="E597" s="150">
        <v>2</v>
      </c>
      <c r="F597" s="251"/>
      <c r="G597" s="246"/>
      <c r="H597" s="246"/>
      <c r="I597" s="246"/>
      <c r="J597" s="174">
        <v>2</v>
      </c>
      <c r="K597" s="174">
        <v>10</v>
      </c>
      <c r="L597" s="174">
        <v>10</v>
      </c>
      <c r="M597" s="246"/>
      <c r="N597" s="253"/>
      <c r="O597" s="253"/>
      <c r="P597" s="253"/>
      <c r="Q597" s="253"/>
      <c r="R597" s="253"/>
    </row>
    <row r="598" spans="1:18" x14ac:dyDescent="0.2">
      <c r="A598" s="340"/>
      <c r="B598" s="298"/>
      <c r="C598" s="346"/>
      <c r="D598" s="136" t="s">
        <v>2</v>
      </c>
      <c r="E598" s="150">
        <v>12</v>
      </c>
      <c r="F598" s="251"/>
      <c r="G598" s="246"/>
      <c r="H598" s="246"/>
      <c r="I598" s="246"/>
      <c r="J598" s="174">
        <v>10</v>
      </c>
      <c r="K598" s="174">
        <v>58</v>
      </c>
      <c r="L598" s="174">
        <v>58</v>
      </c>
      <c r="M598" s="246"/>
      <c r="N598" s="253"/>
      <c r="O598" s="253"/>
      <c r="P598" s="253"/>
      <c r="Q598" s="253"/>
      <c r="R598" s="253"/>
    </row>
    <row r="599" spans="1:18" x14ac:dyDescent="0.2">
      <c r="A599" s="341"/>
      <c r="B599" s="313"/>
      <c r="C599" s="347"/>
      <c r="D599" s="136" t="s">
        <v>3</v>
      </c>
      <c r="E599" s="150">
        <v>9</v>
      </c>
      <c r="F599" s="251"/>
      <c r="G599" s="246"/>
      <c r="H599" s="246"/>
      <c r="I599" s="246"/>
      <c r="J599" s="174">
        <v>9</v>
      </c>
      <c r="K599" s="174">
        <v>5</v>
      </c>
      <c r="L599" s="174">
        <v>5</v>
      </c>
      <c r="M599" s="246"/>
      <c r="N599" s="253"/>
      <c r="O599" s="253"/>
      <c r="P599" s="253"/>
      <c r="Q599" s="253"/>
      <c r="R599" s="253"/>
    </row>
    <row r="600" spans="1:18" ht="14.25" x14ac:dyDescent="0.2">
      <c r="A600" s="339" t="s">
        <v>186</v>
      </c>
      <c r="B600" s="297" t="s">
        <v>333</v>
      </c>
      <c r="C600" s="345" t="s">
        <v>580</v>
      </c>
      <c r="D600" s="30" t="s">
        <v>291</v>
      </c>
      <c r="E600" s="19"/>
      <c r="F600" s="19"/>
      <c r="G600" s="19"/>
      <c r="H600" s="19"/>
      <c r="I600" s="19"/>
      <c r="J600" s="19">
        <f>SUM(J601:J605)</f>
        <v>16</v>
      </c>
      <c r="K600" s="19">
        <f>SUM(K601:K605)</f>
        <v>13</v>
      </c>
      <c r="L600" s="19">
        <f>SUM(L601:L605)</f>
        <v>13</v>
      </c>
      <c r="M600" s="19"/>
      <c r="N600" s="19"/>
      <c r="O600" s="19"/>
      <c r="P600" s="19"/>
      <c r="Q600" s="19"/>
      <c r="R600" s="19"/>
    </row>
    <row r="601" spans="1:18" ht="12.75" customHeight="1" x14ac:dyDescent="0.2">
      <c r="A601" s="340"/>
      <c r="B601" s="298"/>
      <c r="C601" s="346"/>
      <c r="D601" s="142" t="s">
        <v>0</v>
      </c>
      <c r="E601" s="127">
        <v>1</v>
      </c>
      <c r="F601" s="251"/>
      <c r="G601" s="246" t="s">
        <v>187</v>
      </c>
      <c r="H601" s="260" t="s">
        <v>184</v>
      </c>
      <c r="I601" s="246" t="s">
        <v>334</v>
      </c>
      <c r="J601" s="174">
        <v>1</v>
      </c>
      <c r="K601" s="174"/>
      <c r="L601" s="174"/>
      <c r="M601" s="246" t="s">
        <v>621</v>
      </c>
      <c r="N601" s="253"/>
      <c r="O601" s="253"/>
      <c r="P601" s="253"/>
      <c r="Q601" s="253"/>
      <c r="R601" s="253"/>
    </row>
    <row r="602" spans="1:18" x14ac:dyDescent="0.2">
      <c r="A602" s="340"/>
      <c r="B602" s="298"/>
      <c r="C602" s="346"/>
      <c r="D602" s="142" t="s">
        <v>1</v>
      </c>
      <c r="E602" s="127">
        <v>2</v>
      </c>
      <c r="F602" s="251"/>
      <c r="G602" s="246"/>
      <c r="H602" s="260"/>
      <c r="I602" s="246"/>
      <c r="J602" s="174">
        <v>2</v>
      </c>
      <c r="K602" s="174">
        <v>2</v>
      </c>
      <c r="L602" s="174">
        <v>2</v>
      </c>
      <c r="M602" s="246"/>
      <c r="N602" s="253"/>
      <c r="O602" s="253"/>
      <c r="P602" s="253"/>
      <c r="Q602" s="253"/>
      <c r="R602" s="253"/>
    </row>
    <row r="603" spans="1:18" x14ac:dyDescent="0.2">
      <c r="A603" s="340"/>
      <c r="B603" s="298"/>
      <c r="C603" s="346"/>
      <c r="D603" s="142" t="s">
        <v>5</v>
      </c>
      <c r="E603" s="127">
        <v>1</v>
      </c>
      <c r="F603" s="251"/>
      <c r="G603" s="246"/>
      <c r="H603" s="260"/>
      <c r="I603" s="246"/>
      <c r="J603" s="174">
        <v>1</v>
      </c>
      <c r="K603" s="174"/>
      <c r="L603" s="174"/>
      <c r="M603" s="246"/>
      <c r="N603" s="253"/>
      <c r="O603" s="253"/>
      <c r="P603" s="253"/>
      <c r="Q603" s="253"/>
      <c r="R603" s="253"/>
    </row>
    <row r="604" spans="1:18" x14ac:dyDescent="0.2">
      <c r="A604" s="340"/>
      <c r="B604" s="298"/>
      <c r="C604" s="346"/>
      <c r="D604" s="142" t="s">
        <v>2</v>
      </c>
      <c r="E604" s="127">
        <v>2</v>
      </c>
      <c r="F604" s="251"/>
      <c r="G604" s="246"/>
      <c r="H604" s="260"/>
      <c r="I604" s="246"/>
      <c r="J604" s="174">
        <v>2</v>
      </c>
      <c r="K604" s="174">
        <v>2</v>
      </c>
      <c r="L604" s="174">
        <v>2</v>
      </c>
      <c r="M604" s="246"/>
      <c r="N604" s="253"/>
      <c r="O604" s="253"/>
      <c r="P604" s="253"/>
      <c r="Q604" s="253"/>
      <c r="R604" s="253"/>
    </row>
    <row r="605" spans="1:18" x14ac:dyDescent="0.2">
      <c r="A605" s="341"/>
      <c r="B605" s="313"/>
      <c r="C605" s="347"/>
      <c r="D605" s="142" t="s">
        <v>3</v>
      </c>
      <c r="E605" s="127">
        <v>10</v>
      </c>
      <c r="F605" s="251"/>
      <c r="G605" s="246"/>
      <c r="H605" s="260"/>
      <c r="I605" s="246"/>
      <c r="J605" s="174">
        <v>10</v>
      </c>
      <c r="K605" s="174">
        <v>9</v>
      </c>
      <c r="L605" s="174">
        <v>9</v>
      </c>
      <c r="M605" s="246"/>
      <c r="N605" s="253"/>
      <c r="O605" s="253"/>
      <c r="P605" s="253"/>
      <c r="Q605" s="253"/>
      <c r="R605" s="253"/>
    </row>
    <row r="606" spans="1:18" ht="14.25" x14ac:dyDescent="0.2">
      <c r="A606" s="339" t="s">
        <v>188</v>
      </c>
      <c r="B606" s="352" t="s">
        <v>190</v>
      </c>
      <c r="C606" s="345" t="s">
        <v>575</v>
      </c>
      <c r="D606" s="30" t="s">
        <v>291</v>
      </c>
      <c r="E606" s="58"/>
      <c r="F606" s="10"/>
      <c r="G606" s="10"/>
      <c r="H606" s="10"/>
      <c r="I606" s="10"/>
      <c r="J606" s="10">
        <f>SUM(J607:J611)</f>
        <v>3</v>
      </c>
      <c r="K606" s="10">
        <f>SUM(K607:K611)</f>
        <v>3</v>
      </c>
      <c r="L606" s="10">
        <f>SUM(L607:L611)</f>
        <v>3</v>
      </c>
      <c r="M606" s="38"/>
      <c r="N606" s="10"/>
      <c r="O606" s="10"/>
      <c r="P606" s="10"/>
      <c r="Q606" s="10"/>
      <c r="R606" s="10"/>
    </row>
    <row r="607" spans="1:18" x14ac:dyDescent="0.2">
      <c r="A607" s="340"/>
      <c r="B607" s="353"/>
      <c r="C607" s="346"/>
      <c r="D607" s="142" t="s">
        <v>0</v>
      </c>
      <c r="E607" s="4"/>
      <c r="F607" s="251"/>
      <c r="G607" s="246" t="s">
        <v>187</v>
      </c>
      <c r="H607" s="260" t="s">
        <v>184</v>
      </c>
      <c r="I607" s="246" t="s">
        <v>334</v>
      </c>
      <c r="J607" s="174"/>
      <c r="K607" s="174"/>
      <c r="L607" s="174"/>
      <c r="M607" s="246" t="s">
        <v>621</v>
      </c>
      <c r="N607" s="253"/>
      <c r="O607" s="253"/>
      <c r="P607" s="253"/>
      <c r="Q607" s="253"/>
      <c r="R607" s="253"/>
    </row>
    <row r="608" spans="1:18" x14ac:dyDescent="0.2">
      <c r="A608" s="340"/>
      <c r="B608" s="353"/>
      <c r="C608" s="346"/>
      <c r="D608" s="142" t="s">
        <v>1</v>
      </c>
      <c r="E608" s="127"/>
      <c r="F608" s="251"/>
      <c r="G608" s="246"/>
      <c r="H608" s="260"/>
      <c r="I608" s="246"/>
      <c r="J608" s="174"/>
      <c r="K608" s="174"/>
      <c r="L608" s="174"/>
      <c r="M608" s="246"/>
      <c r="N608" s="253"/>
      <c r="O608" s="253"/>
      <c r="P608" s="253"/>
      <c r="Q608" s="253"/>
      <c r="R608" s="253"/>
    </row>
    <row r="609" spans="1:18" x14ac:dyDescent="0.2">
      <c r="A609" s="340"/>
      <c r="B609" s="353"/>
      <c r="C609" s="346"/>
      <c r="D609" s="142" t="s">
        <v>5</v>
      </c>
      <c r="E609" s="127">
        <v>2</v>
      </c>
      <c r="F609" s="251"/>
      <c r="G609" s="246"/>
      <c r="H609" s="260"/>
      <c r="I609" s="246"/>
      <c r="J609" s="174">
        <v>2</v>
      </c>
      <c r="K609" s="174">
        <v>2</v>
      </c>
      <c r="L609" s="174">
        <v>2</v>
      </c>
      <c r="M609" s="246"/>
      <c r="N609" s="253"/>
      <c r="O609" s="253"/>
      <c r="P609" s="253"/>
      <c r="Q609" s="253"/>
      <c r="R609" s="253"/>
    </row>
    <row r="610" spans="1:18" x14ac:dyDescent="0.2">
      <c r="A610" s="340"/>
      <c r="B610" s="353"/>
      <c r="C610" s="346"/>
      <c r="D610" s="142" t="s">
        <v>2</v>
      </c>
      <c r="E610" s="127"/>
      <c r="F610" s="251"/>
      <c r="G610" s="246"/>
      <c r="H610" s="260"/>
      <c r="I610" s="246"/>
      <c r="J610" s="174"/>
      <c r="K610" s="174"/>
      <c r="L610" s="174"/>
      <c r="M610" s="246"/>
      <c r="N610" s="253"/>
      <c r="O610" s="253"/>
      <c r="P610" s="253"/>
      <c r="Q610" s="253"/>
      <c r="R610" s="253"/>
    </row>
    <row r="611" spans="1:18" x14ac:dyDescent="0.2">
      <c r="A611" s="341"/>
      <c r="B611" s="354"/>
      <c r="C611" s="347"/>
      <c r="D611" s="142" t="s">
        <v>3</v>
      </c>
      <c r="E611" s="127">
        <v>1</v>
      </c>
      <c r="F611" s="251"/>
      <c r="G611" s="246"/>
      <c r="H611" s="260"/>
      <c r="I611" s="246"/>
      <c r="J611" s="174">
        <v>1</v>
      </c>
      <c r="K611" s="174">
        <v>1</v>
      </c>
      <c r="L611" s="174">
        <v>1</v>
      </c>
      <c r="M611" s="246"/>
      <c r="N611" s="253"/>
      <c r="O611" s="253"/>
      <c r="P611" s="253"/>
      <c r="Q611" s="253"/>
      <c r="R611" s="253"/>
    </row>
    <row r="612" spans="1:18" ht="14.25" x14ac:dyDescent="0.2">
      <c r="A612" s="339" t="s">
        <v>189</v>
      </c>
      <c r="B612" s="352" t="s">
        <v>193</v>
      </c>
      <c r="C612" s="345" t="s">
        <v>577</v>
      </c>
      <c r="D612" s="30" t="s">
        <v>291</v>
      </c>
      <c r="E612" s="58"/>
      <c r="F612" s="10"/>
      <c r="G612" s="10"/>
      <c r="H612" s="10"/>
      <c r="I612" s="10"/>
      <c r="J612" s="10">
        <f>SUM(J613:J617)</f>
        <v>6</v>
      </c>
      <c r="K612" s="10">
        <f>SUM(K613:K617)</f>
        <v>3</v>
      </c>
      <c r="L612" s="10">
        <f>SUM(L613:L617)</f>
        <v>3</v>
      </c>
      <c r="M612" s="38"/>
      <c r="N612" s="10"/>
      <c r="O612" s="10"/>
      <c r="P612" s="10"/>
      <c r="Q612" s="10"/>
      <c r="R612" s="10"/>
    </row>
    <row r="613" spans="1:18" x14ac:dyDescent="0.2">
      <c r="A613" s="340"/>
      <c r="B613" s="353"/>
      <c r="C613" s="346"/>
      <c r="D613" s="142" t="s">
        <v>0</v>
      </c>
      <c r="E613" s="127">
        <v>2</v>
      </c>
      <c r="F613" s="251"/>
      <c r="G613" s="246" t="s">
        <v>191</v>
      </c>
      <c r="H613" s="260" t="s">
        <v>184</v>
      </c>
      <c r="I613" s="246" t="s">
        <v>335</v>
      </c>
      <c r="J613" s="174">
        <v>2</v>
      </c>
      <c r="K613" s="174">
        <v>1</v>
      </c>
      <c r="L613" s="174">
        <v>1</v>
      </c>
      <c r="M613" s="246" t="s">
        <v>621</v>
      </c>
      <c r="N613" s="253"/>
      <c r="O613" s="253"/>
      <c r="P613" s="253"/>
      <c r="Q613" s="253"/>
      <c r="R613" s="253"/>
    </row>
    <row r="614" spans="1:18" x14ac:dyDescent="0.2">
      <c r="A614" s="340"/>
      <c r="B614" s="353"/>
      <c r="C614" s="346"/>
      <c r="D614" s="142" t="s">
        <v>1</v>
      </c>
      <c r="E614" s="127">
        <v>2</v>
      </c>
      <c r="F614" s="251"/>
      <c r="G614" s="246"/>
      <c r="H614" s="260"/>
      <c r="I614" s="246"/>
      <c r="J614" s="174">
        <v>2</v>
      </c>
      <c r="K614" s="174">
        <v>1</v>
      </c>
      <c r="L614" s="174">
        <v>1</v>
      </c>
      <c r="M614" s="246"/>
      <c r="N614" s="253"/>
      <c r="O614" s="253"/>
      <c r="P614" s="253"/>
      <c r="Q614" s="253"/>
      <c r="R614" s="253"/>
    </row>
    <row r="615" spans="1:18" x14ac:dyDescent="0.2">
      <c r="A615" s="340"/>
      <c r="B615" s="353"/>
      <c r="C615" s="346"/>
      <c r="D615" s="142" t="s">
        <v>5</v>
      </c>
      <c r="E615" s="127">
        <v>2</v>
      </c>
      <c r="F615" s="251"/>
      <c r="G615" s="246"/>
      <c r="H615" s="260"/>
      <c r="I615" s="246"/>
      <c r="J615" s="174">
        <v>2</v>
      </c>
      <c r="K615" s="174">
        <v>1</v>
      </c>
      <c r="L615" s="174">
        <v>1</v>
      </c>
      <c r="M615" s="246"/>
      <c r="N615" s="253"/>
      <c r="O615" s="253"/>
      <c r="P615" s="253"/>
      <c r="Q615" s="253"/>
      <c r="R615" s="253"/>
    </row>
    <row r="616" spans="1:18" x14ac:dyDescent="0.2">
      <c r="A616" s="340"/>
      <c r="B616" s="353"/>
      <c r="C616" s="346"/>
      <c r="D616" s="142" t="s">
        <v>2</v>
      </c>
      <c r="E616" s="127"/>
      <c r="F616" s="251"/>
      <c r="G616" s="246"/>
      <c r="H616" s="260"/>
      <c r="I616" s="246"/>
      <c r="J616" s="174"/>
      <c r="K616" s="174"/>
      <c r="L616" s="174"/>
      <c r="M616" s="246"/>
      <c r="N616" s="253"/>
      <c r="O616" s="253"/>
      <c r="P616" s="253"/>
      <c r="Q616" s="253"/>
      <c r="R616" s="253"/>
    </row>
    <row r="617" spans="1:18" x14ac:dyDescent="0.2">
      <c r="A617" s="341"/>
      <c r="B617" s="354"/>
      <c r="C617" s="347"/>
      <c r="D617" s="142" t="s">
        <v>3</v>
      </c>
      <c r="E617" s="127"/>
      <c r="F617" s="251"/>
      <c r="G617" s="246"/>
      <c r="H617" s="260"/>
      <c r="I617" s="246"/>
      <c r="J617" s="174"/>
      <c r="K617" s="174"/>
      <c r="L617" s="174"/>
      <c r="M617" s="246"/>
      <c r="N617" s="253"/>
      <c r="O617" s="253"/>
      <c r="P617" s="253"/>
      <c r="Q617" s="253"/>
      <c r="R617" s="253"/>
    </row>
    <row r="618" spans="1:18" ht="14.25" x14ac:dyDescent="0.2">
      <c r="A618" s="339" t="s">
        <v>192</v>
      </c>
      <c r="B618" s="352" t="s">
        <v>196</v>
      </c>
      <c r="C618" s="345" t="s">
        <v>578</v>
      </c>
      <c r="D618" s="30" t="s">
        <v>291</v>
      </c>
      <c r="E618" s="58"/>
      <c r="F618" s="10"/>
      <c r="G618" s="10"/>
      <c r="H618" s="10"/>
      <c r="I618" s="10"/>
      <c r="J618" s="10">
        <f>SUM(J619:J623)</f>
        <v>4</v>
      </c>
      <c r="K618" s="10">
        <f>SUM(K619:K623)</f>
        <v>1</v>
      </c>
      <c r="L618" s="10">
        <f>SUM(L619:L623)</f>
        <v>1</v>
      </c>
      <c r="M618" s="38"/>
      <c r="N618" s="10"/>
      <c r="O618" s="10"/>
      <c r="P618" s="10"/>
      <c r="Q618" s="10"/>
      <c r="R618" s="10"/>
    </row>
    <row r="619" spans="1:18" x14ac:dyDescent="0.2">
      <c r="A619" s="340"/>
      <c r="B619" s="353"/>
      <c r="C619" s="346"/>
      <c r="D619" s="142" t="s">
        <v>0</v>
      </c>
      <c r="E619" s="127">
        <v>2</v>
      </c>
      <c r="F619" s="251"/>
      <c r="G619" s="246" t="s">
        <v>191</v>
      </c>
      <c r="H619" s="260" t="s">
        <v>184</v>
      </c>
      <c r="I619" s="246" t="s">
        <v>606</v>
      </c>
      <c r="J619" s="174">
        <v>4</v>
      </c>
      <c r="K619" s="174">
        <v>1</v>
      </c>
      <c r="L619" s="174">
        <v>1</v>
      </c>
      <c r="M619" s="246" t="s">
        <v>621</v>
      </c>
      <c r="N619" s="253"/>
      <c r="O619" s="253"/>
      <c r="P619" s="253"/>
      <c r="Q619" s="253"/>
      <c r="R619" s="253"/>
    </row>
    <row r="620" spans="1:18" x14ac:dyDescent="0.2">
      <c r="A620" s="340"/>
      <c r="B620" s="353"/>
      <c r="C620" s="346"/>
      <c r="D620" s="142" t="s">
        <v>1</v>
      </c>
      <c r="E620" s="127"/>
      <c r="F620" s="251"/>
      <c r="G620" s="246"/>
      <c r="H620" s="260"/>
      <c r="I620" s="246"/>
      <c r="J620" s="4"/>
      <c r="K620" s="4"/>
      <c r="L620" s="4"/>
      <c r="M620" s="246"/>
      <c r="N620" s="253"/>
      <c r="O620" s="253"/>
      <c r="P620" s="253"/>
      <c r="Q620" s="253"/>
      <c r="R620" s="253"/>
    </row>
    <row r="621" spans="1:18" x14ac:dyDescent="0.2">
      <c r="A621" s="340"/>
      <c r="B621" s="353"/>
      <c r="C621" s="346"/>
      <c r="D621" s="142" t="s">
        <v>5</v>
      </c>
      <c r="E621" s="127"/>
      <c r="F621" s="251"/>
      <c r="G621" s="246"/>
      <c r="H621" s="260"/>
      <c r="I621" s="246"/>
      <c r="J621" s="4"/>
      <c r="K621" s="4"/>
      <c r="L621" s="4"/>
      <c r="M621" s="246"/>
      <c r="N621" s="253"/>
      <c r="O621" s="253"/>
      <c r="P621" s="253"/>
      <c r="Q621" s="253"/>
      <c r="R621" s="253"/>
    </row>
    <row r="622" spans="1:18" x14ac:dyDescent="0.2">
      <c r="A622" s="340"/>
      <c r="B622" s="353"/>
      <c r="C622" s="346"/>
      <c r="D622" s="142" t="s">
        <v>2</v>
      </c>
      <c r="E622" s="127"/>
      <c r="F622" s="251"/>
      <c r="G622" s="246"/>
      <c r="H622" s="260"/>
      <c r="I622" s="246"/>
      <c r="J622" s="4"/>
      <c r="K622" s="4"/>
      <c r="L622" s="4"/>
      <c r="M622" s="246"/>
      <c r="N622" s="253"/>
      <c r="O622" s="253"/>
      <c r="P622" s="253"/>
      <c r="Q622" s="253"/>
      <c r="R622" s="253"/>
    </row>
    <row r="623" spans="1:18" x14ac:dyDescent="0.2">
      <c r="A623" s="341"/>
      <c r="B623" s="354"/>
      <c r="C623" s="347"/>
      <c r="D623" s="142" t="s">
        <v>3</v>
      </c>
      <c r="E623" s="127"/>
      <c r="F623" s="251"/>
      <c r="G623" s="246"/>
      <c r="H623" s="260"/>
      <c r="I623" s="246"/>
      <c r="J623" s="4"/>
      <c r="K623" s="4"/>
      <c r="L623" s="4"/>
      <c r="M623" s="246"/>
      <c r="N623" s="253"/>
      <c r="O623" s="253"/>
      <c r="P623" s="253"/>
      <c r="Q623" s="253"/>
      <c r="R623" s="253"/>
    </row>
    <row r="624" spans="1:18" ht="14.25" x14ac:dyDescent="0.2">
      <c r="A624" s="339" t="s">
        <v>194</v>
      </c>
      <c r="B624" s="352" t="s">
        <v>198</v>
      </c>
      <c r="C624" s="345" t="s">
        <v>578</v>
      </c>
      <c r="D624" s="30" t="s">
        <v>291</v>
      </c>
      <c r="E624" s="10"/>
      <c r="F624" s="10"/>
      <c r="G624" s="10"/>
      <c r="H624" s="10"/>
      <c r="I624" s="10"/>
      <c r="J624" s="10">
        <f>SUM(J625:J629)</f>
        <v>4</v>
      </c>
      <c r="K624" s="10">
        <f>SUM(K625:K629)</f>
        <v>4</v>
      </c>
      <c r="L624" s="10">
        <f>SUM(L625:L629)</f>
        <v>4</v>
      </c>
      <c r="M624" s="38"/>
      <c r="N624" s="10"/>
      <c r="O624" s="10"/>
      <c r="P624" s="10"/>
      <c r="Q624" s="10"/>
      <c r="R624" s="10"/>
    </row>
    <row r="625" spans="1:18" x14ac:dyDescent="0.2">
      <c r="A625" s="340"/>
      <c r="B625" s="353"/>
      <c r="C625" s="346"/>
      <c r="D625" s="142" t="s">
        <v>0</v>
      </c>
      <c r="E625" s="134">
        <v>1</v>
      </c>
      <c r="F625" s="253"/>
      <c r="G625" s="362" t="s">
        <v>187</v>
      </c>
      <c r="H625" s="467" t="s">
        <v>184</v>
      </c>
      <c r="I625" s="362" t="s">
        <v>336</v>
      </c>
      <c r="J625" s="180">
        <v>1</v>
      </c>
      <c r="K625" s="180">
        <v>1</v>
      </c>
      <c r="L625" s="180">
        <v>1</v>
      </c>
      <c r="M625" s="286" t="s">
        <v>621</v>
      </c>
      <c r="N625" s="253"/>
      <c r="O625" s="253"/>
      <c r="P625" s="253"/>
      <c r="Q625" s="253"/>
      <c r="R625" s="253"/>
    </row>
    <row r="626" spans="1:18" x14ac:dyDescent="0.2">
      <c r="A626" s="340"/>
      <c r="B626" s="353"/>
      <c r="C626" s="346"/>
      <c r="D626" s="142" t="s">
        <v>1</v>
      </c>
      <c r="E626" s="134">
        <v>2</v>
      </c>
      <c r="F626" s="253"/>
      <c r="G626" s="362"/>
      <c r="H626" s="467"/>
      <c r="I626" s="362"/>
      <c r="J626" s="180">
        <v>1</v>
      </c>
      <c r="K626" s="180">
        <v>1</v>
      </c>
      <c r="L626" s="180">
        <v>1</v>
      </c>
      <c r="M626" s="286"/>
      <c r="N626" s="253"/>
      <c r="O626" s="253"/>
      <c r="P626" s="253"/>
      <c r="Q626" s="253"/>
      <c r="R626" s="253"/>
    </row>
    <row r="627" spans="1:18" x14ac:dyDescent="0.2">
      <c r="A627" s="340"/>
      <c r="B627" s="353"/>
      <c r="C627" s="346"/>
      <c r="D627" s="142" t="s">
        <v>5</v>
      </c>
      <c r="E627" s="134">
        <v>1</v>
      </c>
      <c r="F627" s="253"/>
      <c r="G627" s="362"/>
      <c r="H627" s="467"/>
      <c r="I627" s="362"/>
      <c r="J627" s="180"/>
      <c r="K627" s="180"/>
      <c r="L627" s="180"/>
      <c r="M627" s="286"/>
      <c r="N627" s="253"/>
      <c r="O627" s="253"/>
      <c r="P627" s="253"/>
      <c r="Q627" s="253"/>
      <c r="R627" s="253"/>
    </row>
    <row r="628" spans="1:18" x14ac:dyDescent="0.2">
      <c r="A628" s="340"/>
      <c r="B628" s="353"/>
      <c r="C628" s="346"/>
      <c r="D628" s="142" t="s">
        <v>2</v>
      </c>
      <c r="E628" s="134">
        <v>1</v>
      </c>
      <c r="F628" s="253"/>
      <c r="G628" s="362"/>
      <c r="H628" s="467"/>
      <c r="I628" s="362"/>
      <c r="J628" s="180">
        <v>1</v>
      </c>
      <c r="K628" s="180">
        <v>1</v>
      </c>
      <c r="L628" s="180">
        <v>1</v>
      </c>
      <c r="M628" s="286"/>
      <c r="N628" s="253"/>
      <c r="O628" s="253"/>
      <c r="P628" s="253"/>
      <c r="Q628" s="253"/>
      <c r="R628" s="253"/>
    </row>
    <row r="629" spans="1:18" x14ac:dyDescent="0.2">
      <c r="A629" s="341"/>
      <c r="B629" s="354"/>
      <c r="C629" s="347"/>
      <c r="D629" s="142" t="s">
        <v>3</v>
      </c>
      <c r="E629" s="134">
        <v>1</v>
      </c>
      <c r="F629" s="253"/>
      <c r="G629" s="362"/>
      <c r="H629" s="467"/>
      <c r="I629" s="362"/>
      <c r="J629" s="180">
        <v>1</v>
      </c>
      <c r="K629" s="180">
        <v>1</v>
      </c>
      <c r="L629" s="180">
        <v>1</v>
      </c>
      <c r="M629" s="286"/>
      <c r="N629" s="253"/>
      <c r="O629" s="253"/>
      <c r="P629" s="253"/>
      <c r="Q629" s="253"/>
      <c r="R629" s="253"/>
    </row>
    <row r="630" spans="1:18" ht="14.25" x14ac:dyDescent="0.2">
      <c r="A630" s="339" t="s">
        <v>195</v>
      </c>
      <c r="B630" s="352" t="s">
        <v>337</v>
      </c>
      <c r="C630" s="345" t="s">
        <v>575</v>
      </c>
      <c r="D630" s="30" t="s">
        <v>291</v>
      </c>
      <c r="E630" s="15"/>
      <c r="F630" s="15"/>
      <c r="G630" s="15"/>
      <c r="H630" s="15"/>
      <c r="I630" s="15"/>
      <c r="J630" s="15">
        <f>SUM(J631:J635)</f>
        <v>3</v>
      </c>
      <c r="K630" s="15"/>
      <c r="L630" s="15"/>
      <c r="M630" s="38"/>
      <c r="N630" s="15"/>
      <c r="O630" s="15"/>
      <c r="P630" s="15"/>
      <c r="Q630" s="15"/>
      <c r="R630" s="15"/>
    </row>
    <row r="631" spans="1:18" x14ac:dyDescent="0.2">
      <c r="A631" s="340"/>
      <c r="B631" s="353"/>
      <c r="C631" s="346"/>
      <c r="D631" s="50" t="s">
        <v>0</v>
      </c>
      <c r="E631" s="134">
        <v>1</v>
      </c>
      <c r="F631" s="253"/>
      <c r="G631" s="362" t="s">
        <v>187</v>
      </c>
      <c r="H631" s="467" t="s">
        <v>184</v>
      </c>
      <c r="I631" s="362" t="s">
        <v>338</v>
      </c>
      <c r="J631" s="180">
        <v>1</v>
      </c>
      <c r="K631" s="431"/>
      <c r="L631" s="431"/>
      <c r="M631" s="286" t="s">
        <v>621</v>
      </c>
      <c r="N631" s="253"/>
      <c r="O631" s="253"/>
      <c r="P631" s="253"/>
      <c r="Q631" s="253"/>
      <c r="R631" s="253"/>
    </row>
    <row r="632" spans="1:18" x14ac:dyDescent="0.2">
      <c r="A632" s="340"/>
      <c r="B632" s="353"/>
      <c r="C632" s="346"/>
      <c r="D632" s="50" t="s">
        <v>1</v>
      </c>
      <c r="E632" s="134"/>
      <c r="F632" s="253"/>
      <c r="G632" s="362"/>
      <c r="H632" s="467"/>
      <c r="I632" s="362"/>
      <c r="J632" s="180"/>
      <c r="K632" s="431"/>
      <c r="L632" s="431"/>
      <c r="M632" s="286"/>
      <c r="N632" s="253"/>
      <c r="O632" s="253"/>
      <c r="P632" s="253"/>
      <c r="Q632" s="253"/>
      <c r="R632" s="253"/>
    </row>
    <row r="633" spans="1:18" x14ac:dyDescent="0.2">
      <c r="A633" s="340"/>
      <c r="B633" s="353"/>
      <c r="C633" s="346"/>
      <c r="D633" s="50" t="s">
        <v>5</v>
      </c>
      <c r="E633" s="134">
        <v>1</v>
      </c>
      <c r="F633" s="253"/>
      <c r="G633" s="362"/>
      <c r="H633" s="467"/>
      <c r="I633" s="362"/>
      <c r="J633" s="180">
        <v>1</v>
      </c>
      <c r="K633" s="431"/>
      <c r="L633" s="431"/>
      <c r="M633" s="286"/>
      <c r="N633" s="253"/>
      <c r="O633" s="253"/>
      <c r="P633" s="253"/>
      <c r="Q633" s="253"/>
      <c r="R633" s="253"/>
    </row>
    <row r="634" spans="1:18" x14ac:dyDescent="0.2">
      <c r="A634" s="340"/>
      <c r="B634" s="353"/>
      <c r="C634" s="346"/>
      <c r="D634" s="50" t="s">
        <v>2</v>
      </c>
      <c r="E634" s="134"/>
      <c r="F634" s="253"/>
      <c r="G634" s="362"/>
      <c r="H634" s="467"/>
      <c r="I634" s="362"/>
      <c r="J634" s="180"/>
      <c r="K634" s="431"/>
      <c r="L634" s="431"/>
      <c r="M634" s="286"/>
      <c r="N634" s="253"/>
      <c r="O634" s="253"/>
      <c r="P634" s="253"/>
      <c r="Q634" s="253"/>
      <c r="R634" s="253"/>
    </row>
    <row r="635" spans="1:18" x14ac:dyDescent="0.2">
      <c r="A635" s="341"/>
      <c r="B635" s="354"/>
      <c r="C635" s="347"/>
      <c r="D635" s="50" t="s">
        <v>3</v>
      </c>
      <c r="E635" s="134">
        <v>1</v>
      </c>
      <c r="F635" s="253"/>
      <c r="G635" s="362"/>
      <c r="H635" s="467"/>
      <c r="I635" s="362"/>
      <c r="J635" s="180">
        <v>1</v>
      </c>
      <c r="K635" s="431"/>
      <c r="L635" s="431"/>
      <c r="M635" s="286"/>
      <c r="N635" s="253"/>
      <c r="O635" s="253"/>
      <c r="P635" s="253"/>
      <c r="Q635" s="253"/>
      <c r="R635" s="253"/>
    </row>
    <row r="636" spans="1:18" ht="14.25" x14ac:dyDescent="0.2">
      <c r="A636" s="339" t="s">
        <v>197</v>
      </c>
      <c r="B636" s="352" t="s">
        <v>339</v>
      </c>
      <c r="C636" s="345" t="s">
        <v>576</v>
      </c>
      <c r="D636" s="30" t="s">
        <v>291</v>
      </c>
      <c r="E636" s="10"/>
      <c r="F636" s="10"/>
      <c r="G636" s="10"/>
      <c r="H636" s="10"/>
      <c r="I636" s="10"/>
      <c r="J636" s="10">
        <f>SUM(J637:J641)</f>
        <v>3</v>
      </c>
      <c r="K636" s="10"/>
      <c r="L636" s="10"/>
      <c r="M636" s="38"/>
      <c r="N636" s="10"/>
      <c r="O636" s="10"/>
      <c r="P636" s="10"/>
      <c r="Q636" s="10"/>
      <c r="R636" s="10"/>
    </row>
    <row r="637" spans="1:18" ht="15.6" customHeight="1" x14ac:dyDescent="0.2">
      <c r="A637" s="340"/>
      <c r="B637" s="353"/>
      <c r="C637" s="346"/>
      <c r="D637" s="142" t="s">
        <v>0</v>
      </c>
      <c r="E637" s="134">
        <v>1</v>
      </c>
      <c r="F637" s="253"/>
      <c r="G637" s="362" t="s">
        <v>187</v>
      </c>
      <c r="H637" s="467" t="s">
        <v>184</v>
      </c>
      <c r="I637" s="362" t="s">
        <v>338</v>
      </c>
      <c r="J637" s="180">
        <v>1</v>
      </c>
      <c r="K637" s="431"/>
      <c r="L637" s="431"/>
      <c r="M637" s="246" t="s">
        <v>621</v>
      </c>
      <c r="N637" s="253"/>
      <c r="O637" s="253"/>
      <c r="P637" s="253"/>
      <c r="Q637" s="253"/>
      <c r="R637" s="253"/>
    </row>
    <row r="638" spans="1:18" x14ac:dyDescent="0.2">
      <c r="A638" s="340"/>
      <c r="B638" s="353"/>
      <c r="C638" s="346"/>
      <c r="D638" s="142" t="s">
        <v>1</v>
      </c>
      <c r="E638" s="134"/>
      <c r="F638" s="253"/>
      <c r="G638" s="362"/>
      <c r="H638" s="467"/>
      <c r="I638" s="362"/>
      <c r="J638" s="180"/>
      <c r="K638" s="431"/>
      <c r="L638" s="431"/>
      <c r="M638" s="246"/>
      <c r="N638" s="253"/>
      <c r="O638" s="253"/>
      <c r="P638" s="253"/>
      <c r="Q638" s="253"/>
      <c r="R638" s="253"/>
    </row>
    <row r="639" spans="1:18" x14ac:dyDescent="0.2">
      <c r="A639" s="340"/>
      <c r="B639" s="353"/>
      <c r="C639" s="346"/>
      <c r="D639" s="142" t="s">
        <v>5</v>
      </c>
      <c r="E639" s="134">
        <v>1</v>
      </c>
      <c r="F639" s="253"/>
      <c r="G639" s="362"/>
      <c r="H639" s="467"/>
      <c r="I639" s="362"/>
      <c r="J639" s="180">
        <v>1</v>
      </c>
      <c r="K639" s="431"/>
      <c r="L639" s="431"/>
      <c r="M639" s="246"/>
      <c r="N639" s="253"/>
      <c r="O639" s="253"/>
      <c r="P639" s="253"/>
      <c r="Q639" s="253"/>
      <c r="R639" s="253"/>
    </row>
    <row r="640" spans="1:18" x14ac:dyDescent="0.2">
      <c r="A640" s="340"/>
      <c r="B640" s="353"/>
      <c r="C640" s="346"/>
      <c r="D640" s="142" t="s">
        <v>2</v>
      </c>
      <c r="E640" s="134"/>
      <c r="F640" s="253"/>
      <c r="G640" s="362"/>
      <c r="H640" s="467"/>
      <c r="I640" s="362"/>
      <c r="J640" s="180"/>
      <c r="K640" s="431"/>
      <c r="L640" s="431"/>
      <c r="M640" s="246"/>
      <c r="N640" s="253"/>
      <c r="O640" s="253"/>
      <c r="P640" s="253"/>
      <c r="Q640" s="253"/>
      <c r="R640" s="253"/>
    </row>
    <row r="641" spans="1:19" x14ac:dyDescent="0.2">
      <c r="A641" s="341"/>
      <c r="B641" s="354"/>
      <c r="C641" s="347"/>
      <c r="D641" s="142" t="s">
        <v>3</v>
      </c>
      <c r="E641" s="134">
        <v>1</v>
      </c>
      <c r="F641" s="253"/>
      <c r="G641" s="362"/>
      <c r="H641" s="467"/>
      <c r="I641" s="362"/>
      <c r="J641" s="180">
        <v>1</v>
      </c>
      <c r="K641" s="431"/>
      <c r="L641" s="431"/>
      <c r="M641" s="246"/>
      <c r="N641" s="253"/>
      <c r="O641" s="253"/>
      <c r="P641" s="253"/>
      <c r="Q641" s="253"/>
      <c r="R641" s="253"/>
    </row>
    <row r="642" spans="1:19" ht="15" customHeight="1" x14ac:dyDescent="0.2">
      <c r="A642" s="339" t="s">
        <v>199</v>
      </c>
      <c r="B642" s="352" t="s">
        <v>200</v>
      </c>
      <c r="C642" s="376" t="s">
        <v>574</v>
      </c>
      <c r="D642" s="30" t="s">
        <v>291</v>
      </c>
      <c r="E642" s="10"/>
      <c r="F642" s="10"/>
      <c r="G642" s="10"/>
      <c r="H642" s="10"/>
      <c r="I642" s="10"/>
      <c r="J642" s="10">
        <f>SUM(J643:J647)</f>
        <v>188</v>
      </c>
      <c r="K642" s="10">
        <f>SUM(K643:K647)</f>
        <v>48</v>
      </c>
      <c r="L642" s="10"/>
      <c r="M642" s="10"/>
      <c r="N642" s="10"/>
      <c r="O642" s="10"/>
      <c r="P642" s="10"/>
      <c r="Q642" s="10"/>
      <c r="R642" s="10"/>
    </row>
    <row r="643" spans="1:19" ht="16.5" customHeight="1" x14ac:dyDescent="0.2">
      <c r="A643" s="340"/>
      <c r="B643" s="353"/>
      <c r="C643" s="377"/>
      <c r="D643" s="142" t="s">
        <v>0</v>
      </c>
      <c r="E643" s="134">
        <v>8</v>
      </c>
      <c r="F643" s="237"/>
      <c r="G643" s="292" t="s">
        <v>180</v>
      </c>
      <c r="H643" s="286" t="s">
        <v>295</v>
      </c>
      <c r="I643" s="362" t="s">
        <v>379</v>
      </c>
      <c r="J643" s="174">
        <v>24</v>
      </c>
      <c r="K643" s="174">
        <v>2</v>
      </c>
      <c r="L643" s="295"/>
      <c r="M643" s="246" t="s">
        <v>620</v>
      </c>
      <c r="N643" s="253"/>
      <c r="O643" s="253"/>
      <c r="P643" s="253"/>
      <c r="Q643" s="253"/>
      <c r="R643" s="253"/>
    </row>
    <row r="644" spans="1:19" ht="16.5" customHeight="1" x14ac:dyDescent="0.2">
      <c r="A644" s="340"/>
      <c r="B644" s="353"/>
      <c r="C644" s="377"/>
      <c r="D644" s="142" t="s">
        <v>1</v>
      </c>
      <c r="E644" s="134">
        <v>16</v>
      </c>
      <c r="F644" s="237"/>
      <c r="G644" s="292"/>
      <c r="H644" s="286"/>
      <c r="I644" s="362"/>
      <c r="J644" s="174">
        <v>28</v>
      </c>
      <c r="K644" s="174">
        <v>12</v>
      </c>
      <c r="L644" s="295"/>
      <c r="M644" s="246"/>
      <c r="N644" s="253"/>
      <c r="O644" s="253"/>
      <c r="P644" s="253"/>
      <c r="Q644" s="253"/>
      <c r="R644" s="253"/>
    </row>
    <row r="645" spans="1:19" ht="16.5" customHeight="1" x14ac:dyDescent="0.2">
      <c r="A645" s="340"/>
      <c r="B645" s="353"/>
      <c r="C645" s="377"/>
      <c r="D645" s="142" t="s">
        <v>5</v>
      </c>
      <c r="E645" s="134">
        <v>42</v>
      </c>
      <c r="F645" s="237"/>
      <c r="G645" s="292"/>
      <c r="H645" s="286"/>
      <c r="I645" s="362"/>
      <c r="J645" s="174">
        <v>94</v>
      </c>
      <c r="K645" s="174">
        <v>24</v>
      </c>
      <c r="L645" s="295"/>
      <c r="M645" s="246"/>
      <c r="N645" s="253"/>
      <c r="O645" s="253"/>
      <c r="P645" s="253"/>
      <c r="Q645" s="253"/>
      <c r="R645" s="253"/>
    </row>
    <row r="646" spans="1:19" ht="16.5" customHeight="1" x14ac:dyDescent="0.2">
      <c r="A646" s="340"/>
      <c r="B646" s="353"/>
      <c r="C646" s="377"/>
      <c r="D646" s="142" t="s">
        <v>2</v>
      </c>
      <c r="E646" s="134"/>
      <c r="F646" s="237"/>
      <c r="G646" s="292"/>
      <c r="H646" s="286"/>
      <c r="I646" s="362"/>
      <c r="J646" s="174"/>
      <c r="K646" s="174"/>
      <c r="L646" s="295"/>
      <c r="M646" s="246"/>
      <c r="N646" s="253"/>
      <c r="O646" s="253"/>
      <c r="P646" s="253"/>
      <c r="Q646" s="253"/>
      <c r="R646" s="253"/>
    </row>
    <row r="647" spans="1:19" ht="16.5" customHeight="1" x14ac:dyDescent="0.2">
      <c r="A647" s="341"/>
      <c r="B647" s="354"/>
      <c r="C647" s="378"/>
      <c r="D647" s="142" t="s">
        <v>3</v>
      </c>
      <c r="E647" s="134">
        <v>14</v>
      </c>
      <c r="F647" s="237"/>
      <c r="G647" s="292"/>
      <c r="H647" s="286"/>
      <c r="I647" s="362"/>
      <c r="J647" s="174">
        <v>42</v>
      </c>
      <c r="K647" s="174">
        <v>10</v>
      </c>
      <c r="L647" s="295"/>
      <c r="M647" s="246"/>
      <c r="N647" s="253"/>
      <c r="O647" s="253"/>
      <c r="P647" s="253"/>
      <c r="Q647" s="253"/>
      <c r="R647" s="253"/>
    </row>
    <row r="648" spans="1:19" ht="14.25" x14ac:dyDescent="0.2">
      <c r="A648" s="339" t="s">
        <v>201</v>
      </c>
      <c r="B648" s="352" t="s">
        <v>202</v>
      </c>
      <c r="C648" s="376" t="s">
        <v>574</v>
      </c>
      <c r="D648" s="30" t="s">
        <v>291</v>
      </c>
      <c r="E648" s="10"/>
      <c r="F648" s="10"/>
      <c r="G648" s="10"/>
      <c r="H648" s="10"/>
      <c r="I648" s="10"/>
      <c r="J648" s="10">
        <f>SUM(J649:J653)</f>
        <v>1055</v>
      </c>
      <c r="K648" s="10">
        <f>SUM(K649:K653)</f>
        <v>136</v>
      </c>
      <c r="L648" s="10"/>
      <c r="M648" s="10"/>
      <c r="N648" s="10"/>
      <c r="O648" s="10"/>
      <c r="P648" s="10"/>
      <c r="Q648" s="10"/>
      <c r="R648" s="10"/>
    </row>
    <row r="649" spans="1:19" ht="16.5" customHeight="1" x14ac:dyDescent="0.2">
      <c r="A649" s="340"/>
      <c r="B649" s="353"/>
      <c r="C649" s="377"/>
      <c r="D649" s="142" t="s">
        <v>0</v>
      </c>
      <c r="E649" s="134">
        <v>8</v>
      </c>
      <c r="F649" s="252" t="s">
        <v>397</v>
      </c>
      <c r="G649" s="362" t="s">
        <v>203</v>
      </c>
      <c r="H649" s="286" t="s">
        <v>295</v>
      </c>
      <c r="I649" s="362" t="s">
        <v>379</v>
      </c>
      <c r="J649" s="174">
        <v>60</v>
      </c>
      <c r="K649" s="174">
        <v>10</v>
      </c>
      <c r="L649" s="295"/>
      <c r="M649" s="246" t="s">
        <v>620</v>
      </c>
      <c r="N649" s="282"/>
      <c r="O649" s="282"/>
      <c r="P649" s="282"/>
      <c r="Q649" s="282"/>
      <c r="R649" s="282"/>
      <c r="S649" s="64"/>
    </row>
    <row r="650" spans="1:19" ht="16.5" customHeight="1" x14ac:dyDescent="0.2">
      <c r="A650" s="340"/>
      <c r="B650" s="353"/>
      <c r="C650" s="377"/>
      <c r="D650" s="142" t="s">
        <v>1</v>
      </c>
      <c r="E650" s="134">
        <v>16</v>
      </c>
      <c r="F650" s="252"/>
      <c r="G650" s="362"/>
      <c r="H650" s="286"/>
      <c r="I650" s="362"/>
      <c r="J650" s="174">
        <v>381</v>
      </c>
      <c r="K650" s="174">
        <v>57</v>
      </c>
      <c r="L650" s="295"/>
      <c r="M650" s="246"/>
      <c r="N650" s="282"/>
      <c r="O650" s="282"/>
      <c r="P650" s="282"/>
      <c r="Q650" s="282"/>
      <c r="R650" s="282"/>
    </row>
    <row r="651" spans="1:19" ht="16.5" customHeight="1" x14ac:dyDescent="0.2">
      <c r="A651" s="340"/>
      <c r="B651" s="353"/>
      <c r="C651" s="377"/>
      <c r="D651" s="142" t="s">
        <v>5</v>
      </c>
      <c r="E651" s="134">
        <v>42</v>
      </c>
      <c r="F651" s="252"/>
      <c r="G651" s="362"/>
      <c r="H651" s="286"/>
      <c r="I651" s="362"/>
      <c r="J651" s="174">
        <v>306</v>
      </c>
      <c r="K651" s="174">
        <v>30</v>
      </c>
      <c r="L651" s="295"/>
      <c r="M651" s="246"/>
      <c r="N651" s="282"/>
      <c r="O651" s="282"/>
      <c r="P651" s="282"/>
      <c r="Q651" s="282"/>
      <c r="R651" s="282"/>
    </row>
    <row r="652" spans="1:19" ht="16.5" customHeight="1" x14ac:dyDescent="0.2">
      <c r="A652" s="340"/>
      <c r="B652" s="353"/>
      <c r="C652" s="377"/>
      <c r="D652" s="142" t="s">
        <v>2</v>
      </c>
      <c r="E652" s="134"/>
      <c r="F652" s="252"/>
      <c r="G652" s="362"/>
      <c r="H652" s="286"/>
      <c r="I652" s="362"/>
      <c r="J652" s="174">
        <v>2</v>
      </c>
      <c r="K652" s="174">
        <v>1</v>
      </c>
      <c r="L652" s="295"/>
      <c r="M652" s="246"/>
      <c r="N652" s="282"/>
      <c r="O652" s="282"/>
      <c r="P652" s="282"/>
      <c r="Q652" s="282"/>
      <c r="R652" s="282"/>
    </row>
    <row r="653" spans="1:19" ht="16.5" customHeight="1" x14ac:dyDescent="0.2">
      <c r="A653" s="341"/>
      <c r="B653" s="354"/>
      <c r="C653" s="378"/>
      <c r="D653" s="142" t="s">
        <v>3</v>
      </c>
      <c r="E653" s="134">
        <v>14</v>
      </c>
      <c r="F653" s="252"/>
      <c r="G653" s="362"/>
      <c r="H653" s="286"/>
      <c r="I653" s="362"/>
      <c r="J653" s="174">
        <v>306</v>
      </c>
      <c r="K653" s="174">
        <v>38</v>
      </c>
      <c r="L653" s="295"/>
      <c r="M653" s="246"/>
      <c r="N653" s="282"/>
      <c r="O653" s="282"/>
      <c r="P653" s="282"/>
      <c r="Q653" s="282"/>
      <c r="R653" s="282"/>
    </row>
    <row r="654" spans="1:19" ht="14.25" x14ac:dyDescent="0.2">
      <c r="A654" s="339" t="s">
        <v>204</v>
      </c>
      <c r="B654" s="352" t="s">
        <v>561</v>
      </c>
      <c r="C654" s="472"/>
      <c r="D654" s="30" t="s">
        <v>291</v>
      </c>
      <c r="E654" s="15"/>
      <c r="F654" s="15"/>
      <c r="G654" s="15"/>
      <c r="H654" s="15"/>
      <c r="I654" s="15"/>
      <c r="J654" s="15">
        <f>SUM(J655:J659)</f>
        <v>16</v>
      </c>
      <c r="K654" s="15"/>
      <c r="L654" s="15"/>
      <c r="M654" s="15"/>
      <c r="N654" s="15"/>
      <c r="O654" s="15"/>
      <c r="P654" s="15"/>
      <c r="Q654" s="15"/>
      <c r="R654" s="15"/>
    </row>
    <row r="655" spans="1:19" x14ac:dyDescent="0.2">
      <c r="A655" s="340"/>
      <c r="B655" s="353"/>
      <c r="C655" s="473"/>
      <c r="D655" s="50" t="s">
        <v>0</v>
      </c>
      <c r="E655" s="131">
        <v>4</v>
      </c>
      <c r="F655" s="219"/>
      <c r="G655" s="219"/>
      <c r="H655" s="219"/>
      <c r="I655" s="398" t="s">
        <v>378</v>
      </c>
      <c r="J655" s="180">
        <v>4</v>
      </c>
      <c r="K655" s="468"/>
      <c r="L655" s="468"/>
      <c r="M655" s="408"/>
      <c r="N655" s="219"/>
      <c r="O655" s="219"/>
      <c r="P655" s="219"/>
      <c r="Q655" s="219"/>
      <c r="R655" s="219"/>
    </row>
    <row r="656" spans="1:19" x14ac:dyDescent="0.2">
      <c r="A656" s="340"/>
      <c r="B656" s="353"/>
      <c r="C656" s="473"/>
      <c r="D656" s="50" t="s">
        <v>1</v>
      </c>
      <c r="E656" s="131">
        <v>4</v>
      </c>
      <c r="F656" s="220"/>
      <c r="G656" s="220"/>
      <c r="H656" s="220"/>
      <c r="I656" s="399"/>
      <c r="J656" s="180">
        <v>4</v>
      </c>
      <c r="K656" s="469"/>
      <c r="L656" s="469"/>
      <c r="M656" s="409"/>
      <c r="N656" s="220"/>
      <c r="O656" s="220"/>
      <c r="P656" s="220"/>
      <c r="Q656" s="220"/>
      <c r="R656" s="220"/>
    </row>
    <row r="657" spans="1:19" x14ac:dyDescent="0.2">
      <c r="A657" s="340"/>
      <c r="B657" s="353"/>
      <c r="C657" s="473"/>
      <c r="D657" s="50" t="s">
        <v>5</v>
      </c>
      <c r="E657" s="131">
        <v>3</v>
      </c>
      <c r="F657" s="220"/>
      <c r="G657" s="220"/>
      <c r="H657" s="220"/>
      <c r="I657" s="399"/>
      <c r="J657" s="180">
        <v>3</v>
      </c>
      <c r="K657" s="469"/>
      <c r="L657" s="469"/>
      <c r="M657" s="409"/>
      <c r="N657" s="220"/>
      <c r="O657" s="220"/>
      <c r="P657" s="220"/>
      <c r="Q657" s="220"/>
      <c r="R657" s="220"/>
    </row>
    <row r="658" spans="1:19" x14ac:dyDescent="0.2">
      <c r="A658" s="340"/>
      <c r="B658" s="353"/>
      <c r="C658" s="473"/>
      <c r="D658" s="50" t="s">
        <v>2</v>
      </c>
      <c r="E658" s="131">
        <v>3</v>
      </c>
      <c r="F658" s="220"/>
      <c r="G658" s="220"/>
      <c r="H658" s="220"/>
      <c r="I658" s="399"/>
      <c r="J658" s="180">
        <v>3</v>
      </c>
      <c r="K658" s="469"/>
      <c r="L658" s="469"/>
      <c r="M658" s="409"/>
      <c r="N658" s="220"/>
      <c r="O658" s="220"/>
      <c r="P658" s="220"/>
      <c r="Q658" s="220"/>
      <c r="R658" s="220"/>
    </row>
    <row r="659" spans="1:19" x14ac:dyDescent="0.2">
      <c r="A659" s="341"/>
      <c r="B659" s="354"/>
      <c r="C659" s="474"/>
      <c r="D659" s="50" t="s">
        <v>3</v>
      </c>
      <c r="E659" s="131">
        <v>2</v>
      </c>
      <c r="F659" s="221"/>
      <c r="G659" s="221"/>
      <c r="H659" s="221"/>
      <c r="I659" s="400"/>
      <c r="J659" s="180">
        <v>2</v>
      </c>
      <c r="K659" s="470"/>
      <c r="L659" s="470"/>
      <c r="M659" s="410"/>
      <c r="N659" s="221"/>
      <c r="O659" s="221"/>
      <c r="P659" s="221"/>
      <c r="Q659" s="221"/>
      <c r="R659" s="221"/>
    </row>
    <row r="660" spans="1:19" ht="14.25" x14ac:dyDescent="0.2">
      <c r="A660" s="339" t="s">
        <v>387</v>
      </c>
      <c r="B660" s="352" t="s">
        <v>563</v>
      </c>
      <c r="C660" s="376" t="s">
        <v>574</v>
      </c>
      <c r="D660" s="30" t="s">
        <v>291</v>
      </c>
      <c r="E660" s="8"/>
      <c r="F660" s="8"/>
      <c r="G660" s="38"/>
      <c r="H660" s="61"/>
      <c r="I660" s="38"/>
      <c r="J660" s="15">
        <f>SUM(J661:J665)</f>
        <v>8</v>
      </c>
      <c r="K660" s="8"/>
      <c r="L660" s="7"/>
      <c r="M660" s="11"/>
      <c r="N660" s="8"/>
      <c r="O660" s="8"/>
      <c r="P660" s="8"/>
      <c r="Q660" s="8"/>
      <c r="R660" s="8"/>
    </row>
    <row r="661" spans="1:19" x14ac:dyDescent="0.2">
      <c r="A661" s="340"/>
      <c r="B661" s="353"/>
      <c r="C661" s="377"/>
      <c r="D661" s="149" t="s">
        <v>0</v>
      </c>
      <c r="E661" s="128"/>
      <c r="F661" s="257"/>
      <c r="G661" s="223"/>
      <c r="H661" s="226"/>
      <c r="I661" s="359" t="s">
        <v>565</v>
      </c>
      <c r="J661" s="171"/>
      <c r="K661" s="219"/>
      <c r="L661" s="468"/>
      <c r="M661" s="359"/>
      <c r="N661" s="408"/>
      <c r="O661" s="408"/>
      <c r="P661" s="408"/>
      <c r="Q661" s="408"/>
      <c r="R661" s="408"/>
    </row>
    <row r="662" spans="1:19" x14ac:dyDescent="0.2">
      <c r="A662" s="340"/>
      <c r="B662" s="353"/>
      <c r="C662" s="377"/>
      <c r="D662" s="50" t="s">
        <v>1</v>
      </c>
      <c r="E662" s="134">
        <v>1</v>
      </c>
      <c r="F662" s="258"/>
      <c r="G662" s="223"/>
      <c r="H662" s="226"/>
      <c r="I662" s="360"/>
      <c r="J662" s="174">
        <v>2</v>
      </c>
      <c r="K662" s="220"/>
      <c r="L662" s="469"/>
      <c r="M662" s="360"/>
      <c r="N662" s="409"/>
      <c r="O662" s="409"/>
      <c r="P662" s="409"/>
      <c r="Q662" s="409"/>
      <c r="R662" s="409"/>
    </row>
    <row r="663" spans="1:19" x14ac:dyDescent="0.2">
      <c r="A663" s="340"/>
      <c r="B663" s="353"/>
      <c r="C663" s="377"/>
      <c r="D663" s="50" t="s">
        <v>5</v>
      </c>
      <c r="E663" s="134">
        <v>3</v>
      </c>
      <c r="F663" s="258"/>
      <c r="G663" s="223"/>
      <c r="H663" s="226"/>
      <c r="I663" s="360"/>
      <c r="J663" s="174">
        <v>6</v>
      </c>
      <c r="K663" s="220"/>
      <c r="L663" s="469"/>
      <c r="M663" s="360"/>
      <c r="N663" s="409"/>
      <c r="O663" s="409"/>
      <c r="P663" s="409"/>
      <c r="Q663" s="409"/>
      <c r="R663" s="409"/>
    </row>
    <row r="664" spans="1:19" x14ac:dyDescent="0.2">
      <c r="A664" s="340"/>
      <c r="B664" s="353"/>
      <c r="C664" s="377"/>
      <c r="D664" s="50" t="s">
        <v>2</v>
      </c>
      <c r="E664" s="134"/>
      <c r="F664" s="258"/>
      <c r="G664" s="223"/>
      <c r="H664" s="226"/>
      <c r="I664" s="360"/>
      <c r="J664" s="174"/>
      <c r="K664" s="220"/>
      <c r="L664" s="469"/>
      <c r="M664" s="360"/>
      <c r="N664" s="409"/>
      <c r="O664" s="409"/>
      <c r="P664" s="409"/>
      <c r="Q664" s="409"/>
      <c r="R664" s="409"/>
    </row>
    <row r="665" spans="1:19" x14ac:dyDescent="0.2">
      <c r="A665" s="341"/>
      <c r="B665" s="354"/>
      <c r="C665" s="378"/>
      <c r="D665" s="50" t="s">
        <v>3</v>
      </c>
      <c r="E665" s="134"/>
      <c r="F665" s="259"/>
      <c r="G665" s="224"/>
      <c r="H665" s="227"/>
      <c r="I665" s="361"/>
      <c r="J665" s="174"/>
      <c r="K665" s="221"/>
      <c r="L665" s="470"/>
      <c r="M665" s="361"/>
      <c r="N665" s="410"/>
      <c r="O665" s="410"/>
      <c r="P665" s="410"/>
      <c r="Q665" s="410"/>
      <c r="R665" s="410"/>
    </row>
    <row r="666" spans="1:19" ht="14.45" customHeight="1" x14ac:dyDescent="0.2">
      <c r="A666" s="394" t="s">
        <v>205</v>
      </c>
      <c r="B666" s="394"/>
      <c r="C666" s="394"/>
      <c r="D666" s="394"/>
      <c r="E666" s="394"/>
      <c r="F666" s="394"/>
      <c r="G666" s="394"/>
      <c r="H666" s="394"/>
      <c r="I666" s="394"/>
      <c r="J666" s="394"/>
      <c r="K666" s="394"/>
      <c r="L666" s="394"/>
      <c r="M666" s="394"/>
      <c r="N666" s="394"/>
      <c r="O666" s="394"/>
      <c r="P666" s="394"/>
      <c r="Q666" s="394"/>
      <c r="R666" s="394"/>
    </row>
    <row r="667" spans="1:19" ht="14.45" customHeight="1" x14ac:dyDescent="0.2">
      <c r="A667" s="339" t="s">
        <v>206</v>
      </c>
      <c r="B667" s="352" t="s">
        <v>207</v>
      </c>
      <c r="C667" s="345" t="s">
        <v>572</v>
      </c>
      <c r="D667" s="30" t="s">
        <v>291</v>
      </c>
      <c r="E667" s="17"/>
      <c r="F667" s="17"/>
      <c r="G667" s="17"/>
      <c r="H667" s="17"/>
      <c r="I667" s="17"/>
      <c r="J667" s="17">
        <f>SUM(J668:J672)</f>
        <v>60</v>
      </c>
      <c r="K667" s="17"/>
      <c r="L667" s="17"/>
      <c r="M667" s="17"/>
      <c r="N667" s="17"/>
      <c r="O667" s="17"/>
      <c r="P667" s="17"/>
      <c r="Q667" s="17"/>
      <c r="R667" s="17"/>
    </row>
    <row r="668" spans="1:19" x14ac:dyDescent="0.2">
      <c r="A668" s="340"/>
      <c r="B668" s="353"/>
      <c r="C668" s="346"/>
      <c r="D668" s="50" t="s">
        <v>0</v>
      </c>
      <c r="E668" s="131">
        <v>9</v>
      </c>
      <c r="F668" s="253"/>
      <c r="G668" s="362" t="s">
        <v>208</v>
      </c>
      <c r="H668" s="253"/>
      <c r="I668" s="362" t="s">
        <v>377</v>
      </c>
      <c r="J668" s="180">
        <v>18</v>
      </c>
      <c r="K668" s="468"/>
      <c r="L668" s="468"/>
      <c r="M668" s="368"/>
      <c r="N668" s="282"/>
      <c r="O668" s="282"/>
      <c r="P668" s="282"/>
      <c r="Q668" s="282"/>
      <c r="R668" s="282"/>
      <c r="S668" s="70"/>
    </row>
    <row r="669" spans="1:19" x14ac:dyDescent="0.2">
      <c r="A669" s="340"/>
      <c r="B669" s="353"/>
      <c r="C669" s="346"/>
      <c r="D669" s="50" t="s">
        <v>1</v>
      </c>
      <c r="E669" s="131">
        <v>4</v>
      </c>
      <c r="F669" s="253"/>
      <c r="G669" s="362"/>
      <c r="H669" s="253"/>
      <c r="I669" s="362"/>
      <c r="J669" s="180">
        <v>8</v>
      </c>
      <c r="K669" s="469"/>
      <c r="L669" s="469"/>
      <c r="M669" s="368"/>
      <c r="N669" s="282"/>
      <c r="O669" s="282"/>
      <c r="P669" s="282"/>
      <c r="Q669" s="282"/>
      <c r="R669" s="282"/>
    </row>
    <row r="670" spans="1:19" x14ac:dyDescent="0.2">
      <c r="A670" s="340"/>
      <c r="B670" s="353"/>
      <c r="C670" s="346"/>
      <c r="D670" s="50" t="s">
        <v>5</v>
      </c>
      <c r="E670" s="131">
        <v>5</v>
      </c>
      <c r="F670" s="253"/>
      <c r="G670" s="362"/>
      <c r="H670" s="253"/>
      <c r="I670" s="362"/>
      <c r="J670" s="180">
        <v>10</v>
      </c>
      <c r="K670" s="469"/>
      <c r="L670" s="469"/>
      <c r="M670" s="368"/>
      <c r="N670" s="282"/>
      <c r="O670" s="282"/>
      <c r="P670" s="282"/>
      <c r="Q670" s="282"/>
      <c r="R670" s="282"/>
    </row>
    <row r="671" spans="1:19" x14ac:dyDescent="0.2">
      <c r="A671" s="340"/>
      <c r="B671" s="353"/>
      <c r="C671" s="346"/>
      <c r="D671" s="50" t="s">
        <v>2</v>
      </c>
      <c r="E671" s="131">
        <v>6</v>
      </c>
      <c r="F671" s="253"/>
      <c r="G671" s="362"/>
      <c r="H671" s="253"/>
      <c r="I671" s="362"/>
      <c r="J671" s="180">
        <v>12</v>
      </c>
      <c r="K671" s="469"/>
      <c r="L671" s="469"/>
      <c r="M671" s="368"/>
      <c r="N671" s="282"/>
      <c r="O671" s="282"/>
      <c r="P671" s="282"/>
      <c r="Q671" s="282"/>
      <c r="R671" s="282"/>
    </row>
    <row r="672" spans="1:19" x14ac:dyDescent="0.2">
      <c r="A672" s="341"/>
      <c r="B672" s="354"/>
      <c r="C672" s="347"/>
      <c r="D672" s="50" t="s">
        <v>3</v>
      </c>
      <c r="E672" s="131">
        <v>6</v>
      </c>
      <c r="F672" s="253"/>
      <c r="G672" s="362"/>
      <c r="H672" s="253"/>
      <c r="I672" s="362"/>
      <c r="J672" s="180">
        <v>12</v>
      </c>
      <c r="K672" s="470"/>
      <c r="L672" s="470"/>
      <c r="M672" s="368"/>
      <c r="N672" s="282"/>
      <c r="O672" s="282"/>
      <c r="P672" s="282"/>
      <c r="Q672" s="282"/>
      <c r="R672" s="282"/>
    </row>
    <row r="673" spans="1:19" ht="15.75" customHeight="1" x14ac:dyDescent="0.2">
      <c r="A673" s="339" t="s">
        <v>209</v>
      </c>
      <c r="B673" s="352" t="s">
        <v>210</v>
      </c>
      <c r="C673" s="345" t="s">
        <v>573</v>
      </c>
      <c r="D673" s="30" t="s">
        <v>291</v>
      </c>
      <c r="E673" s="10"/>
      <c r="F673" s="10"/>
      <c r="G673" s="10"/>
      <c r="H673" s="10"/>
      <c r="I673" s="10"/>
      <c r="J673" s="10">
        <f>SUM(J674:J678)</f>
        <v>140</v>
      </c>
      <c r="K673" s="10">
        <f>SUM(K674:K678)</f>
        <v>100</v>
      </c>
      <c r="L673" s="10">
        <f>SUM(L674:L678)</f>
        <v>100</v>
      </c>
      <c r="M673" s="10"/>
      <c r="N673" s="10"/>
      <c r="O673" s="10"/>
      <c r="P673" s="10"/>
      <c r="Q673" s="10"/>
      <c r="R673" s="10"/>
    </row>
    <row r="674" spans="1:19" ht="72" customHeight="1" x14ac:dyDescent="0.2">
      <c r="A674" s="340"/>
      <c r="B674" s="353"/>
      <c r="C674" s="346"/>
      <c r="D674" s="142" t="s">
        <v>0</v>
      </c>
      <c r="E674" s="131">
        <v>22</v>
      </c>
      <c r="F674" s="21"/>
      <c r="G674" s="362" t="s">
        <v>208</v>
      </c>
      <c r="H674" s="253"/>
      <c r="I674" s="362" t="s">
        <v>355</v>
      </c>
      <c r="J674" s="180">
        <v>60</v>
      </c>
      <c r="K674" s="180">
        <v>50</v>
      </c>
      <c r="L674" s="177">
        <v>50</v>
      </c>
      <c r="M674" s="368" t="s">
        <v>544</v>
      </c>
      <c r="N674" s="253"/>
      <c r="O674" s="253"/>
      <c r="P674" s="253"/>
      <c r="Q674" s="253"/>
      <c r="R674" s="253"/>
      <c r="S674" s="70"/>
    </row>
    <row r="675" spans="1:19" ht="72" customHeight="1" x14ac:dyDescent="0.2">
      <c r="A675" s="340"/>
      <c r="B675" s="353"/>
      <c r="C675" s="346"/>
      <c r="D675" s="142" t="s">
        <v>1</v>
      </c>
      <c r="E675" s="131">
        <v>13</v>
      </c>
      <c r="F675" s="21"/>
      <c r="G675" s="362"/>
      <c r="H675" s="253"/>
      <c r="I675" s="362"/>
      <c r="J675" s="180">
        <v>25</v>
      </c>
      <c r="K675" s="180">
        <v>10</v>
      </c>
      <c r="L675" s="177">
        <v>10</v>
      </c>
      <c r="M675" s="368"/>
      <c r="N675" s="253"/>
      <c r="O675" s="253"/>
      <c r="P675" s="253"/>
      <c r="Q675" s="253"/>
      <c r="R675" s="253"/>
      <c r="S675" s="64"/>
    </row>
    <row r="676" spans="1:19" ht="72" customHeight="1" x14ac:dyDescent="0.2">
      <c r="A676" s="340"/>
      <c r="B676" s="353"/>
      <c r="C676" s="346"/>
      <c r="D676" s="142" t="s">
        <v>5</v>
      </c>
      <c r="E676" s="131">
        <v>12</v>
      </c>
      <c r="F676" s="21"/>
      <c r="G676" s="362"/>
      <c r="H676" s="253"/>
      <c r="I676" s="362"/>
      <c r="J676" s="180">
        <v>20</v>
      </c>
      <c r="K676" s="180">
        <v>17</v>
      </c>
      <c r="L676" s="177">
        <v>17</v>
      </c>
      <c r="M676" s="368"/>
      <c r="N676" s="253"/>
      <c r="O676" s="253"/>
      <c r="P676" s="253"/>
      <c r="Q676" s="253"/>
      <c r="R676" s="253"/>
    </row>
    <row r="677" spans="1:19" ht="72" customHeight="1" x14ac:dyDescent="0.2">
      <c r="A677" s="340"/>
      <c r="B677" s="353"/>
      <c r="C677" s="346"/>
      <c r="D677" s="142" t="s">
        <v>2</v>
      </c>
      <c r="E677" s="131">
        <v>10</v>
      </c>
      <c r="F677" s="21"/>
      <c r="G677" s="362"/>
      <c r="H677" s="253"/>
      <c r="I677" s="362"/>
      <c r="J677" s="180">
        <v>20</v>
      </c>
      <c r="K677" s="180">
        <v>15</v>
      </c>
      <c r="L677" s="177">
        <v>15</v>
      </c>
      <c r="M677" s="368"/>
      <c r="N677" s="253"/>
      <c r="O677" s="253"/>
      <c r="P677" s="253"/>
      <c r="Q677" s="253"/>
      <c r="R677" s="253"/>
    </row>
    <row r="678" spans="1:19" ht="72" customHeight="1" x14ac:dyDescent="0.2">
      <c r="A678" s="341"/>
      <c r="B678" s="354"/>
      <c r="C678" s="347"/>
      <c r="D678" s="142" t="s">
        <v>3</v>
      </c>
      <c r="E678" s="131">
        <v>9</v>
      </c>
      <c r="F678" s="21"/>
      <c r="G678" s="362"/>
      <c r="H678" s="253"/>
      <c r="I678" s="362"/>
      <c r="J678" s="180">
        <v>15</v>
      </c>
      <c r="K678" s="180">
        <v>8</v>
      </c>
      <c r="L678" s="177">
        <v>8</v>
      </c>
      <c r="M678" s="368"/>
      <c r="N678" s="253"/>
      <c r="O678" s="253"/>
      <c r="P678" s="253"/>
      <c r="Q678" s="253"/>
      <c r="R678" s="253"/>
      <c r="S678" s="73"/>
    </row>
    <row r="679" spans="1:19" ht="14.45" customHeight="1" x14ac:dyDescent="0.2">
      <c r="A679" s="394" t="s">
        <v>287</v>
      </c>
      <c r="B679" s="394"/>
      <c r="C679" s="394"/>
      <c r="D679" s="394"/>
      <c r="E679" s="394"/>
      <c r="F679" s="394"/>
      <c r="G679" s="394"/>
      <c r="H679" s="394"/>
      <c r="I679" s="394"/>
      <c r="J679" s="394"/>
      <c r="K679" s="394"/>
      <c r="L679" s="394"/>
      <c r="M679" s="394"/>
      <c r="N679" s="394"/>
      <c r="O679" s="394"/>
      <c r="P679" s="394"/>
      <c r="Q679" s="394"/>
      <c r="R679" s="394"/>
    </row>
    <row r="680" spans="1:19" ht="14.25" x14ac:dyDescent="0.2">
      <c r="A680" s="339" t="s">
        <v>211</v>
      </c>
      <c r="B680" s="388" t="s">
        <v>212</v>
      </c>
      <c r="C680" s="475" t="s">
        <v>213</v>
      </c>
      <c r="D680" s="30" t="s">
        <v>291</v>
      </c>
      <c r="E680" s="17"/>
      <c r="F680" s="17"/>
      <c r="G680" s="17"/>
      <c r="H680" s="17"/>
      <c r="I680" s="17"/>
      <c r="J680" s="17">
        <f>SUM(J681:J685)</f>
        <v>77</v>
      </c>
      <c r="K680" s="17"/>
      <c r="L680" s="17"/>
      <c r="M680" s="17"/>
      <c r="N680" s="17"/>
      <c r="O680" s="17"/>
      <c r="P680" s="17"/>
      <c r="Q680" s="17"/>
      <c r="R680" s="17"/>
    </row>
    <row r="681" spans="1:19" x14ac:dyDescent="0.2">
      <c r="A681" s="340"/>
      <c r="B681" s="389"/>
      <c r="C681" s="476"/>
      <c r="D681" s="142" t="s">
        <v>0</v>
      </c>
      <c r="E681" s="131">
        <v>10</v>
      </c>
      <c r="F681" s="253"/>
      <c r="G681" s="253"/>
      <c r="H681" s="282" t="s">
        <v>213</v>
      </c>
      <c r="I681" s="362" t="s">
        <v>376</v>
      </c>
      <c r="J681" s="180">
        <v>10</v>
      </c>
      <c r="K681" s="253"/>
      <c r="L681" s="253"/>
      <c r="M681" s="253"/>
      <c r="N681" s="253"/>
      <c r="O681" s="253"/>
      <c r="P681" s="253"/>
      <c r="Q681" s="253"/>
      <c r="R681" s="253"/>
    </row>
    <row r="682" spans="1:19" x14ac:dyDescent="0.2">
      <c r="A682" s="340"/>
      <c r="B682" s="389"/>
      <c r="C682" s="476"/>
      <c r="D682" s="142" t="s">
        <v>1</v>
      </c>
      <c r="E682" s="131">
        <v>20</v>
      </c>
      <c r="F682" s="253"/>
      <c r="G682" s="253"/>
      <c r="H682" s="282"/>
      <c r="I682" s="362"/>
      <c r="J682" s="180">
        <v>20</v>
      </c>
      <c r="K682" s="253"/>
      <c r="L682" s="253"/>
      <c r="M682" s="253"/>
      <c r="N682" s="253"/>
      <c r="O682" s="253"/>
      <c r="P682" s="253"/>
      <c r="Q682" s="253"/>
      <c r="R682" s="253"/>
    </row>
    <row r="683" spans="1:19" x14ac:dyDescent="0.2">
      <c r="A683" s="340"/>
      <c r="B683" s="389"/>
      <c r="C683" s="476"/>
      <c r="D683" s="142" t="s">
        <v>5</v>
      </c>
      <c r="E683" s="131">
        <v>10</v>
      </c>
      <c r="F683" s="253"/>
      <c r="G683" s="253"/>
      <c r="H683" s="282"/>
      <c r="I683" s="362"/>
      <c r="J683" s="180">
        <v>10</v>
      </c>
      <c r="K683" s="253"/>
      <c r="L683" s="253"/>
      <c r="M683" s="253"/>
      <c r="N683" s="253"/>
      <c r="O683" s="253"/>
      <c r="P683" s="253"/>
      <c r="Q683" s="253"/>
      <c r="R683" s="253"/>
    </row>
    <row r="684" spans="1:19" x14ac:dyDescent="0.2">
      <c r="A684" s="340"/>
      <c r="B684" s="389"/>
      <c r="C684" s="476"/>
      <c r="D684" s="142" t="s">
        <v>2</v>
      </c>
      <c r="E684" s="131">
        <v>21</v>
      </c>
      <c r="F684" s="253"/>
      <c r="G684" s="253"/>
      <c r="H684" s="282"/>
      <c r="I684" s="362"/>
      <c r="J684" s="180">
        <v>21</v>
      </c>
      <c r="K684" s="253"/>
      <c r="L684" s="253"/>
      <c r="M684" s="253"/>
      <c r="N684" s="253"/>
      <c r="O684" s="253"/>
      <c r="P684" s="253"/>
      <c r="Q684" s="253"/>
      <c r="R684" s="253"/>
    </row>
    <row r="685" spans="1:19" x14ac:dyDescent="0.2">
      <c r="A685" s="341"/>
      <c r="B685" s="390"/>
      <c r="C685" s="477"/>
      <c r="D685" s="142" t="s">
        <v>3</v>
      </c>
      <c r="E685" s="131">
        <v>16</v>
      </c>
      <c r="F685" s="253"/>
      <c r="G685" s="253"/>
      <c r="H685" s="282"/>
      <c r="I685" s="362"/>
      <c r="J685" s="180">
        <v>16</v>
      </c>
      <c r="K685" s="253"/>
      <c r="L685" s="253"/>
      <c r="M685" s="253"/>
      <c r="N685" s="253"/>
      <c r="O685" s="253"/>
      <c r="P685" s="253"/>
      <c r="Q685" s="253"/>
      <c r="R685" s="253"/>
    </row>
    <row r="686" spans="1:19" ht="14.25" x14ac:dyDescent="0.2">
      <c r="A686" s="339" t="s">
        <v>214</v>
      </c>
      <c r="B686" s="388" t="s">
        <v>215</v>
      </c>
      <c r="C686" s="475" t="s">
        <v>213</v>
      </c>
      <c r="D686" s="30" t="s">
        <v>291</v>
      </c>
      <c r="E686" s="10"/>
      <c r="F686" s="10"/>
      <c r="G686" s="10"/>
      <c r="H686" s="10"/>
      <c r="I686" s="12"/>
      <c r="J686" s="10"/>
      <c r="K686" s="10"/>
      <c r="L686" s="10"/>
      <c r="M686" s="10"/>
      <c r="N686" s="10"/>
      <c r="O686" s="10"/>
      <c r="P686" s="10"/>
      <c r="Q686" s="10"/>
      <c r="R686" s="10">
        <f>SUM(R687:R691)</f>
        <v>100</v>
      </c>
    </row>
    <row r="687" spans="1:19" x14ac:dyDescent="0.2">
      <c r="A687" s="340"/>
      <c r="B687" s="389"/>
      <c r="C687" s="476"/>
      <c r="D687" s="142" t="s">
        <v>0</v>
      </c>
      <c r="E687" s="253"/>
      <c r="F687" s="253"/>
      <c r="G687" s="253"/>
      <c r="H687" s="282" t="s">
        <v>213</v>
      </c>
      <c r="I687" s="252" t="s">
        <v>376</v>
      </c>
      <c r="J687" s="253"/>
      <c r="K687" s="253"/>
      <c r="L687" s="253"/>
      <c r="M687" s="253"/>
      <c r="N687" s="253"/>
      <c r="O687" s="253"/>
      <c r="P687" s="253"/>
      <c r="Q687" s="253"/>
      <c r="R687" s="180">
        <v>20</v>
      </c>
    </row>
    <row r="688" spans="1:19" x14ac:dyDescent="0.2">
      <c r="A688" s="340"/>
      <c r="B688" s="389"/>
      <c r="C688" s="476"/>
      <c r="D688" s="142" t="s">
        <v>1</v>
      </c>
      <c r="E688" s="253"/>
      <c r="F688" s="253"/>
      <c r="G688" s="253"/>
      <c r="H688" s="282"/>
      <c r="I688" s="252"/>
      <c r="J688" s="253"/>
      <c r="K688" s="253"/>
      <c r="L688" s="253"/>
      <c r="M688" s="253"/>
      <c r="N688" s="253"/>
      <c r="O688" s="253"/>
      <c r="P688" s="253"/>
      <c r="Q688" s="253"/>
      <c r="R688" s="180">
        <v>20</v>
      </c>
    </row>
    <row r="689" spans="1:18" x14ac:dyDescent="0.2">
      <c r="A689" s="340"/>
      <c r="B689" s="389"/>
      <c r="C689" s="476"/>
      <c r="D689" s="142" t="s">
        <v>5</v>
      </c>
      <c r="E689" s="253"/>
      <c r="F689" s="253"/>
      <c r="G689" s="253"/>
      <c r="H689" s="282"/>
      <c r="I689" s="252"/>
      <c r="J689" s="253"/>
      <c r="K689" s="253"/>
      <c r="L689" s="253"/>
      <c r="M689" s="253"/>
      <c r="N689" s="253"/>
      <c r="O689" s="253"/>
      <c r="P689" s="253"/>
      <c r="Q689" s="253"/>
      <c r="R689" s="180">
        <v>20</v>
      </c>
    </row>
    <row r="690" spans="1:18" x14ac:dyDescent="0.2">
      <c r="A690" s="340"/>
      <c r="B690" s="389"/>
      <c r="C690" s="476"/>
      <c r="D690" s="142" t="s">
        <v>2</v>
      </c>
      <c r="E690" s="253"/>
      <c r="F690" s="253"/>
      <c r="G690" s="253"/>
      <c r="H690" s="282"/>
      <c r="I690" s="252"/>
      <c r="J690" s="253"/>
      <c r="K690" s="253"/>
      <c r="L690" s="253"/>
      <c r="M690" s="253"/>
      <c r="N690" s="253"/>
      <c r="O690" s="253"/>
      <c r="P690" s="253"/>
      <c r="Q690" s="253"/>
      <c r="R690" s="180">
        <v>20</v>
      </c>
    </row>
    <row r="691" spans="1:18" x14ac:dyDescent="0.2">
      <c r="A691" s="341"/>
      <c r="B691" s="390"/>
      <c r="C691" s="477"/>
      <c r="D691" s="142" t="s">
        <v>3</v>
      </c>
      <c r="E691" s="253"/>
      <c r="F691" s="253"/>
      <c r="G691" s="253"/>
      <c r="H691" s="282"/>
      <c r="I691" s="252"/>
      <c r="J691" s="253"/>
      <c r="K691" s="253"/>
      <c r="L691" s="253"/>
      <c r="M691" s="253"/>
      <c r="N691" s="253"/>
      <c r="O691" s="253"/>
      <c r="P691" s="253"/>
      <c r="Q691" s="253"/>
      <c r="R691" s="180">
        <v>20</v>
      </c>
    </row>
    <row r="692" spans="1:18" ht="14.45" customHeight="1" x14ac:dyDescent="0.2">
      <c r="A692" s="394" t="s">
        <v>216</v>
      </c>
      <c r="B692" s="394"/>
      <c r="C692" s="394"/>
      <c r="D692" s="394"/>
      <c r="E692" s="394"/>
      <c r="F692" s="394"/>
      <c r="G692" s="394"/>
      <c r="H692" s="394"/>
      <c r="I692" s="394"/>
      <c r="J692" s="394"/>
      <c r="K692" s="394"/>
      <c r="L692" s="394"/>
      <c r="M692" s="394"/>
      <c r="N692" s="394"/>
      <c r="O692" s="394"/>
      <c r="P692" s="394"/>
      <c r="Q692" s="394"/>
      <c r="R692" s="394"/>
    </row>
    <row r="693" spans="1:18" ht="14.45" customHeight="1" x14ac:dyDescent="0.2">
      <c r="A693" s="339" t="s">
        <v>217</v>
      </c>
      <c r="B693" s="352" t="s">
        <v>216</v>
      </c>
      <c r="C693" s="402"/>
      <c r="D693" s="30" t="s">
        <v>291</v>
      </c>
      <c r="E693" s="17">
        <f>E694+E695+E696+E697+E698</f>
        <v>2204</v>
      </c>
      <c r="F693" s="17"/>
      <c r="G693" s="17"/>
      <c r="H693" s="17"/>
      <c r="I693" s="17"/>
      <c r="J693" s="17">
        <f>SUM(J694:J698)</f>
        <v>1681</v>
      </c>
      <c r="K693" s="17"/>
      <c r="L693" s="17"/>
      <c r="M693" s="17"/>
      <c r="N693" s="17"/>
      <c r="O693" s="17"/>
      <c r="P693" s="17"/>
      <c r="Q693" s="17"/>
      <c r="R693" s="17"/>
    </row>
    <row r="694" spans="1:18" x14ac:dyDescent="0.2">
      <c r="A694" s="340"/>
      <c r="B694" s="353"/>
      <c r="C694" s="403"/>
      <c r="D694" s="142" t="s">
        <v>0</v>
      </c>
      <c r="E694" s="126">
        <v>702</v>
      </c>
      <c r="F694" s="237"/>
      <c r="G694" s="237"/>
      <c r="H694" s="237"/>
      <c r="I694" s="292" t="s">
        <v>375</v>
      </c>
      <c r="J694" s="179">
        <v>536</v>
      </c>
      <c r="K694" s="253"/>
      <c r="L694" s="253"/>
      <c r="M694" s="253"/>
      <c r="N694" s="253"/>
      <c r="O694" s="253"/>
      <c r="P694" s="253"/>
      <c r="Q694" s="253"/>
      <c r="R694" s="253"/>
    </row>
    <row r="695" spans="1:18" x14ac:dyDescent="0.2">
      <c r="A695" s="340"/>
      <c r="B695" s="353"/>
      <c r="C695" s="403"/>
      <c r="D695" s="142" t="s">
        <v>1</v>
      </c>
      <c r="E695" s="126">
        <v>406</v>
      </c>
      <c r="F695" s="237"/>
      <c r="G695" s="237"/>
      <c r="H695" s="237"/>
      <c r="I695" s="292"/>
      <c r="J695" s="179">
        <v>325</v>
      </c>
      <c r="K695" s="253"/>
      <c r="L695" s="253"/>
      <c r="M695" s="253"/>
      <c r="N695" s="253"/>
      <c r="O695" s="253"/>
      <c r="P695" s="253"/>
      <c r="Q695" s="253"/>
      <c r="R695" s="253"/>
    </row>
    <row r="696" spans="1:18" x14ac:dyDescent="0.2">
      <c r="A696" s="340"/>
      <c r="B696" s="353"/>
      <c r="C696" s="403"/>
      <c r="D696" s="142" t="s">
        <v>5</v>
      </c>
      <c r="E696" s="126">
        <v>303</v>
      </c>
      <c r="F696" s="237"/>
      <c r="G696" s="237"/>
      <c r="H696" s="237"/>
      <c r="I696" s="292"/>
      <c r="J696" s="179">
        <v>225</v>
      </c>
      <c r="K696" s="253"/>
      <c r="L696" s="253"/>
      <c r="M696" s="253"/>
      <c r="N696" s="253"/>
      <c r="O696" s="253"/>
      <c r="P696" s="253"/>
      <c r="Q696" s="253"/>
      <c r="R696" s="253"/>
    </row>
    <row r="697" spans="1:18" x14ac:dyDescent="0.2">
      <c r="A697" s="340"/>
      <c r="B697" s="353"/>
      <c r="C697" s="403"/>
      <c r="D697" s="142" t="s">
        <v>2</v>
      </c>
      <c r="E697" s="126">
        <v>411</v>
      </c>
      <c r="F697" s="237"/>
      <c r="G697" s="237"/>
      <c r="H697" s="237"/>
      <c r="I697" s="292"/>
      <c r="J697" s="179">
        <v>271</v>
      </c>
      <c r="K697" s="253"/>
      <c r="L697" s="253"/>
      <c r="M697" s="253"/>
      <c r="N697" s="253"/>
      <c r="O697" s="253"/>
      <c r="P697" s="253"/>
      <c r="Q697" s="253"/>
      <c r="R697" s="253"/>
    </row>
    <row r="698" spans="1:18" x14ac:dyDescent="0.2">
      <c r="A698" s="341"/>
      <c r="B698" s="354"/>
      <c r="C698" s="404"/>
      <c r="D698" s="142" t="s">
        <v>3</v>
      </c>
      <c r="E698" s="148">
        <v>382</v>
      </c>
      <c r="F698" s="237"/>
      <c r="G698" s="237"/>
      <c r="H698" s="237"/>
      <c r="I698" s="292"/>
      <c r="J698" s="179">
        <v>324</v>
      </c>
      <c r="K698" s="253"/>
      <c r="L698" s="253"/>
      <c r="M698" s="253"/>
      <c r="N698" s="253"/>
      <c r="O698" s="253"/>
      <c r="P698" s="253"/>
      <c r="Q698" s="253"/>
      <c r="R698" s="253"/>
    </row>
    <row r="699" spans="1:18" ht="15" customHeight="1" x14ac:dyDescent="0.2">
      <c r="A699" s="401" t="s">
        <v>312</v>
      </c>
      <c r="B699" s="401"/>
      <c r="C699" s="401"/>
      <c r="D699" s="401"/>
      <c r="E699" s="401"/>
      <c r="F699" s="401"/>
      <c r="G699" s="401"/>
      <c r="H699" s="401"/>
      <c r="I699" s="401"/>
      <c r="J699" s="401"/>
      <c r="K699" s="401"/>
      <c r="L699" s="401"/>
      <c r="M699" s="401"/>
      <c r="N699" s="401"/>
      <c r="O699" s="401"/>
      <c r="P699" s="401"/>
      <c r="Q699" s="401"/>
      <c r="R699" s="401"/>
    </row>
    <row r="700" spans="1:18" ht="14.45" customHeight="1" x14ac:dyDescent="0.2">
      <c r="A700" s="396" t="s">
        <v>218</v>
      </c>
      <c r="B700" s="396"/>
      <c r="C700" s="396"/>
      <c r="D700" s="396"/>
      <c r="E700" s="396"/>
      <c r="F700" s="396"/>
      <c r="G700" s="396"/>
      <c r="H700" s="396"/>
      <c r="I700" s="396"/>
      <c r="J700" s="396"/>
      <c r="K700" s="396"/>
      <c r="L700" s="396"/>
      <c r="M700" s="396"/>
      <c r="N700" s="396"/>
      <c r="O700" s="396"/>
      <c r="P700" s="396"/>
      <c r="Q700" s="396"/>
      <c r="R700" s="396"/>
    </row>
    <row r="701" spans="1:18" ht="14.45" customHeight="1" x14ac:dyDescent="0.2">
      <c r="A701" s="407" t="s">
        <v>219</v>
      </c>
      <c r="B701" s="324" t="s">
        <v>220</v>
      </c>
      <c r="C701" s="393" t="s">
        <v>286</v>
      </c>
      <c r="D701" s="30" t="s">
        <v>291</v>
      </c>
      <c r="E701" s="9"/>
      <c r="F701" s="9"/>
      <c r="G701" s="9"/>
      <c r="H701" s="9"/>
      <c r="I701" s="9"/>
      <c r="J701" s="9">
        <f>SUM(J702:J706)</f>
        <v>108</v>
      </c>
      <c r="K701" s="9">
        <f>SUM(K702:K706)</f>
        <v>15</v>
      </c>
      <c r="L701" s="9"/>
      <c r="M701" s="9"/>
      <c r="N701" s="9"/>
      <c r="O701" s="9">
        <f>SUM(O702:O706)</f>
        <v>17</v>
      </c>
      <c r="P701" s="9">
        <f>SUM(P702:P706)</f>
        <v>17</v>
      </c>
      <c r="Q701" s="9">
        <f>SUM(Q702:Q706)</f>
        <v>34</v>
      </c>
      <c r="R701" s="9">
        <f>SUM(R702:R706)</f>
        <v>432</v>
      </c>
    </row>
    <row r="702" spans="1:18" x14ac:dyDescent="0.2">
      <c r="A702" s="407"/>
      <c r="B702" s="324"/>
      <c r="C702" s="393"/>
      <c r="D702" s="142" t="s">
        <v>0</v>
      </c>
      <c r="E702" s="184">
        <v>13</v>
      </c>
      <c r="F702" s="362" t="s">
        <v>283</v>
      </c>
      <c r="G702" s="362" t="s">
        <v>315</v>
      </c>
      <c r="H702" s="467" t="s">
        <v>221</v>
      </c>
      <c r="I702" s="362" t="s">
        <v>360</v>
      </c>
      <c r="J702" s="184">
        <v>13</v>
      </c>
      <c r="K702" s="41">
        <f>K707+K712+K717</f>
        <v>3</v>
      </c>
      <c r="L702" s="282"/>
      <c r="M702" s="368" t="s">
        <v>624</v>
      </c>
      <c r="N702" s="362" t="s">
        <v>137</v>
      </c>
      <c r="O702" s="41">
        <f>O707</f>
        <v>2</v>
      </c>
      <c r="P702" s="166">
        <f>P707</f>
        <v>2</v>
      </c>
      <c r="Q702" s="166">
        <f>Q707</f>
        <v>4</v>
      </c>
      <c r="R702" s="41">
        <v>52</v>
      </c>
    </row>
    <row r="703" spans="1:18" x14ac:dyDescent="0.2">
      <c r="A703" s="407"/>
      <c r="B703" s="324"/>
      <c r="C703" s="393"/>
      <c r="D703" s="142" t="s">
        <v>1</v>
      </c>
      <c r="E703" s="184">
        <v>22</v>
      </c>
      <c r="F703" s="362"/>
      <c r="G703" s="362"/>
      <c r="H703" s="467"/>
      <c r="I703" s="362"/>
      <c r="J703" s="184">
        <v>22</v>
      </c>
      <c r="K703" s="177">
        <f t="shared" ref="K703:K706" si="19">K708+K713+K718</f>
        <v>3</v>
      </c>
      <c r="L703" s="282"/>
      <c r="M703" s="368"/>
      <c r="N703" s="362"/>
      <c r="O703" s="166">
        <f t="shared" ref="O703:P706" si="20">O708</f>
        <v>2</v>
      </c>
      <c r="P703" s="166">
        <f t="shared" si="20"/>
        <v>2</v>
      </c>
      <c r="Q703" s="166">
        <f t="shared" ref="Q703" si="21">Q708</f>
        <v>4</v>
      </c>
      <c r="R703" s="41">
        <v>88</v>
      </c>
    </row>
    <row r="704" spans="1:18" x14ac:dyDescent="0.2">
      <c r="A704" s="407"/>
      <c r="B704" s="324"/>
      <c r="C704" s="393"/>
      <c r="D704" s="142" t="s">
        <v>5</v>
      </c>
      <c r="E704" s="184">
        <v>22</v>
      </c>
      <c r="F704" s="362"/>
      <c r="G704" s="362"/>
      <c r="H704" s="467"/>
      <c r="I704" s="362"/>
      <c r="J704" s="184">
        <v>22</v>
      </c>
      <c r="K704" s="177">
        <f t="shared" si="19"/>
        <v>3</v>
      </c>
      <c r="L704" s="282"/>
      <c r="M704" s="368"/>
      <c r="N704" s="362"/>
      <c r="O704" s="166">
        <f t="shared" si="20"/>
        <v>4</v>
      </c>
      <c r="P704" s="166">
        <f t="shared" si="20"/>
        <v>4</v>
      </c>
      <c r="Q704" s="166">
        <f t="shared" ref="Q704" si="22">Q709</f>
        <v>8</v>
      </c>
      <c r="R704" s="41">
        <v>88</v>
      </c>
    </row>
    <row r="705" spans="1:18" x14ac:dyDescent="0.2">
      <c r="A705" s="407"/>
      <c r="B705" s="324"/>
      <c r="C705" s="393"/>
      <c r="D705" s="142" t="s">
        <v>2</v>
      </c>
      <c r="E705" s="184">
        <v>17</v>
      </c>
      <c r="F705" s="362"/>
      <c r="G705" s="362"/>
      <c r="H705" s="467"/>
      <c r="I705" s="362"/>
      <c r="J705" s="184">
        <v>17</v>
      </c>
      <c r="K705" s="177">
        <f t="shared" si="19"/>
        <v>3</v>
      </c>
      <c r="L705" s="282"/>
      <c r="M705" s="368"/>
      <c r="N705" s="362"/>
      <c r="O705" s="166">
        <f t="shared" si="20"/>
        <v>5</v>
      </c>
      <c r="P705" s="166">
        <f t="shared" si="20"/>
        <v>5</v>
      </c>
      <c r="Q705" s="166">
        <f t="shared" ref="Q705" si="23">Q710</f>
        <v>10</v>
      </c>
      <c r="R705" s="41">
        <v>68</v>
      </c>
    </row>
    <row r="706" spans="1:18" x14ac:dyDescent="0.2">
      <c r="A706" s="407"/>
      <c r="B706" s="324"/>
      <c r="C706" s="393"/>
      <c r="D706" s="142" t="s">
        <v>3</v>
      </c>
      <c r="E706" s="184">
        <v>34</v>
      </c>
      <c r="F706" s="362"/>
      <c r="G706" s="362"/>
      <c r="H706" s="467"/>
      <c r="I706" s="362"/>
      <c r="J706" s="184">
        <v>34</v>
      </c>
      <c r="K706" s="177">
        <f t="shared" si="19"/>
        <v>3</v>
      </c>
      <c r="L706" s="282"/>
      <c r="M706" s="368"/>
      <c r="N706" s="362"/>
      <c r="O706" s="166">
        <f t="shared" si="20"/>
        <v>4</v>
      </c>
      <c r="P706" s="166">
        <f t="shared" si="20"/>
        <v>4</v>
      </c>
      <c r="Q706" s="166">
        <f t="shared" ref="Q706" si="24">Q711</f>
        <v>8</v>
      </c>
      <c r="R706" s="41">
        <v>136</v>
      </c>
    </row>
    <row r="707" spans="1:18" x14ac:dyDescent="0.2">
      <c r="A707" s="407"/>
      <c r="B707" s="324"/>
      <c r="C707" s="348" t="s">
        <v>460</v>
      </c>
      <c r="D707" s="146" t="s">
        <v>0</v>
      </c>
      <c r="E707" s="282"/>
      <c r="F707" s="362"/>
      <c r="G707" s="362"/>
      <c r="H707" s="467"/>
      <c r="I707" s="362"/>
      <c r="J707" s="282"/>
      <c r="K707" s="40">
        <v>1</v>
      </c>
      <c r="L707" s="397"/>
      <c r="M707" s="282"/>
      <c r="N707" s="362" t="s">
        <v>137</v>
      </c>
      <c r="O707" s="40">
        <v>2</v>
      </c>
      <c r="P707" s="40">
        <v>2</v>
      </c>
      <c r="Q707" s="40">
        <v>4</v>
      </c>
      <c r="R707" s="282"/>
    </row>
    <row r="708" spans="1:18" x14ac:dyDescent="0.2">
      <c r="A708" s="407"/>
      <c r="B708" s="324"/>
      <c r="C708" s="348"/>
      <c r="D708" s="146" t="s">
        <v>1</v>
      </c>
      <c r="E708" s="282"/>
      <c r="F708" s="362"/>
      <c r="G708" s="362"/>
      <c r="H708" s="467"/>
      <c r="I708" s="362"/>
      <c r="J708" s="282"/>
      <c r="K708" s="40">
        <v>1</v>
      </c>
      <c r="L708" s="397"/>
      <c r="M708" s="282"/>
      <c r="N708" s="362"/>
      <c r="O708" s="40">
        <v>2</v>
      </c>
      <c r="P708" s="40">
        <v>2</v>
      </c>
      <c r="Q708" s="40">
        <v>4</v>
      </c>
      <c r="R708" s="282"/>
    </row>
    <row r="709" spans="1:18" x14ac:dyDescent="0.2">
      <c r="A709" s="407"/>
      <c r="B709" s="324"/>
      <c r="C709" s="348"/>
      <c r="D709" s="146" t="s">
        <v>5</v>
      </c>
      <c r="E709" s="282"/>
      <c r="F709" s="362"/>
      <c r="G709" s="362"/>
      <c r="H709" s="467"/>
      <c r="I709" s="362"/>
      <c r="J709" s="282"/>
      <c r="K709" s="40">
        <v>1</v>
      </c>
      <c r="L709" s="397"/>
      <c r="M709" s="282"/>
      <c r="N709" s="362"/>
      <c r="O709" s="40">
        <v>4</v>
      </c>
      <c r="P709" s="40">
        <v>4</v>
      </c>
      <c r="Q709" s="40">
        <v>8</v>
      </c>
      <c r="R709" s="282"/>
    </row>
    <row r="710" spans="1:18" x14ac:dyDescent="0.2">
      <c r="A710" s="407"/>
      <c r="B710" s="324"/>
      <c r="C710" s="348"/>
      <c r="D710" s="146" t="s">
        <v>2</v>
      </c>
      <c r="E710" s="282"/>
      <c r="F710" s="362"/>
      <c r="G710" s="362"/>
      <c r="H710" s="467"/>
      <c r="I710" s="362"/>
      <c r="J710" s="282"/>
      <c r="K710" s="40">
        <v>1</v>
      </c>
      <c r="L710" s="397"/>
      <c r="M710" s="282"/>
      <c r="N710" s="362"/>
      <c r="O710" s="40">
        <v>5</v>
      </c>
      <c r="P710" s="40">
        <v>5</v>
      </c>
      <c r="Q710" s="40">
        <v>10</v>
      </c>
      <c r="R710" s="282"/>
    </row>
    <row r="711" spans="1:18" x14ac:dyDescent="0.2">
      <c r="A711" s="407"/>
      <c r="B711" s="324"/>
      <c r="C711" s="348"/>
      <c r="D711" s="146" t="s">
        <v>3</v>
      </c>
      <c r="E711" s="282"/>
      <c r="F711" s="362"/>
      <c r="G711" s="362"/>
      <c r="H711" s="467"/>
      <c r="I711" s="362"/>
      <c r="J711" s="282"/>
      <c r="K711" s="40">
        <v>1</v>
      </c>
      <c r="L711" s="397"/>
      <c r="M711" s="282"/>
      <c r="N711" s="362"/>
      <c r="O711" s="40">
        <v>4</v>
      </c>
      <c r="P711" s="40">
        <v>4</v>
      </c>
      <c r="Q711" s="40">
        <v>8</v>
      </c>
      <c r="R711" s="282"/>
    </row>
    <row r="712" spans="1:18" x14ac:dyDescent="0.2">
      <c r="A712" s="407"/>
      <c r="B712" s="324"/>
      <c r="C712" s="348" t="s">
        <v>461</v>
      </c>
      <c r="D712" s="146" t="s">
        <v>0</v>
      </c>
      <c r="E712" s="282"/>
      <c r="F712" s="362"/>
      <c r="G712" s="362"/>
      <c r="H712" s="467"/>
      <c r="I712" s="362"/>
      <c r="J712" s="282"/>
      <c r="K712" s="40">
        <v>1</v>
      </c>
      <c r="L712" s="397"/>
      <c r="M712" s="282"/>
      <c r="N712" s="282"/>
      <c r="O712" s="282"/>
      <c r="P712" s="282"/>
      <c r="Q712" s="282"/>
      <c r="R712" s="282"/>
    </row>
    <row r="713" spans="1:18" x14ac:dyDescent="0.2">
      <c r="A713" s="407"/>
      <c r="B713" s="324"/>
      <c r="C713" s="348"/>
      <c r="D713" s="146" t="s">
        <v>1</v>
      </c>
      <c r="E713" s="282"/>
      <c r="F713" s="362"/>
      <c r="G713" s="362"/>
      <c r="H713" s="467"/>
      <c r="I713" s="362"/>
      <c r="J713" s="282"/>
      <c r="K713" s="40">
        <v>1</v>
      </c>
      <c r="L713" s="397"/>
      <c r="M713" s="282"/>
      <c r="N713" s="282"/>
      <c r="O713" s="282"/>
      <c r="P713" s="282"/>
      <c r="Q713" s="282"/>
      <c r="R713" s="282"/>
    </row>
    <row r="714" spans="1:18" x14ac:dyDescent="0.2">
      <c r="A714" s="407"/>
      <c r="B714" s="324"/>
      <c r="C714" s="348"/>
      <c r="D714" s="146" t="s">
        <v>5</v>
      </c>
      <c r="E714" s="282"/>
      <c r="F714" s="362"/>
      <c r="G714" s="362"/>
      <c r="H714" s="467"/>
      <c r="I714" s="362"/>
      <c r="J714" s="282"/>
      <c r="K714" s="40">
        <v>1</v>
      </c>
      <c r="L714" s="397"/>
      <c r="M714" s="282"/>
      <c r="N714" s="282"/>
      <c r="O714" s="282"/>
      <c r="P714" s="282"/>
      <c r="Q714" s="282"/>
      <c r="R714" s="282"/>
    </row>
    <row r="715" spans="1:18" x14ac:dyDescent="0.2">
      <c r="A715" s="407"/>
      <c r="B715" s="324"/>
      <c r="C715" s="348"/>
      <c r="D715" s="146" t="s">
        <v>2</v>
      </c>
      <c r="E715" s="282"/>
      <c r="F715" s="362"/>
      <c r="G715" s="362"/>
      <c r="H715" s="467"/>
      <c r="I715" s="362"/>
      <c r="J715" s="282"/>
      <c r="K715" s="40">
        <v>1</v>
      </c>
      <c r="L715" s="397"/>
      <c r="M715" s="282"/>
      <c r="N715" s="282"/>
      <c r="O715" s="282"/>
      <c r="P715" s="282"/>
      <c r="Q715" s="282"/>
      <c r="R715" s="282"/>
    </row>
    <row r="716" spans="1:18" x14ac:dyDescent="0.2">
      <c r="A716" s="407"/>
      <c r="B716" s="324"/>
      <c r="C716" s="348"/>
      <c r="D716" s="146" t="s">
        <v>3</v>
      </c>
      <c r="E716" s="282"/>
      <c r="F716" s="362"/>
      <c r="G716" s="362"/>
      <c r="H716" s="467"/>
      <c r="I716" s="362"/>
      <c r="J716" s="282"/>
      <c r="K716" s="40">
        <v>1</v>
      </c>
      <c r="L716" s="397"/>
      <c r="M716" s="282"/>
      <c r="N716" s="282"/>
      <c r="O716" s="282"/>
      <c r="P716" s="282"/>
      <c r="Q716" s="282"/>
      <c r="R716" s="282"/>
    </row>
    <row r="717" spans="1:18" x14ac:dyDescent="0.2">
      <c r="A717" s="407"/>
      <c r="B717" s="324"/>
      <c r="C717" s="348" t="s">
        <v>462</v>
      </c>
      <c r="D717" s="146" t="s">
        <v>0</v>
      </c>
      <c r="E717" s="282"/>
      <c r="F717" s="362"/>
      <c r="G717" s="362"/>
      <c r="H717" s="467"/>
      <c r="I717" s="362"/>
      <c r="J717" s="282"/>
      <c r="K717" s="40">
        <v>1</v>
      </c>
      <c r="L717" s="397"/>
      <c r="M717" s="282"/>
      <c r="N717" s="282"/>
      <c r="O717" s="282"/>
      <c r="P717" s="282"/>
      <c r="Q717" s="282"/>
      <c r="R717" s="282"/>
    </row>
    <row r="718" spans="1:18" x14ac:dyDescent="0.2">
      <c r="A718" s="407"/>
      <c r="B718" s="324"/>
      <c r="C718" s="348"/>
      <c r="D718" s="146" t="s">
        <v>1</v>
      </c>
      <c r="E718" s="282"/>
      <c r="F718" s="362"/>
      <c r="G718" s="362"/>
      <c r="H718" s="467"/>
      <c r="I718" s="362"/>
      <c r="J718" s="282"/>
      <c r="K718" s="40">
        <v>1</v>
      </c>
      <c r="L718" s="397"/>
      <c r="M718" s="282"/>
      <c r="N718" s="282"/>
      <c r="O718" s="282"/>
      <c r="P718" s="282"/>
      <c r="Q718" s="282"/>
      <c r="R718" s="282"/>
    </row>
    <row r="719" spans="1:18" x14ac:dyDescent="0.2">
      <c r="A719" s="407"/>
      <c r="B719" s="324"/>
      <c r="C719" s="348"/>
      <c r="D719" s="146" t="s">
        <v>5</v>
      </c>
      <c r="E719" s="282"/>
      <c r="F719" s="362"/>
      <c r="G719" s="362"/>
      <c r="H719" s="467"/>
      <c r="I719" s="362"/>
      <c r="J719" s="282"/>
      <c r="K719" s="40">
        <v>1</v>
      </c>
      <c r="L719" s="397"/>
      <c r="M719" s="282"/>
      <c r="N719" s="282"/>
      <c r="O719" s="282"/>
      <c r="P719" s="282"/>
      <c r="Q719" s="282"/>
      <c r="R719" s="282"/>
    </row>
    <row r="720" spans="1:18" x14ac:dyDescent="0.2">
      <c r="A720" s="407"/>
      <c r="B720" s="324"/>
      <c r="C720" s="348"/>
      <c r="D720" s="146" t="s">
        <v>2</v>
      </c>
      <c r="E720" s="282"/>
      <c r="F720" s="362"/>
      <c r="G720" s="362"/>
      <c r="H720" s="467"/>
      <c r="I720" s="362"/>
      <c r="J720" s="282"/>
      <c r="K720" s="40">
        <v>1</v>
      </c>
      <c r="L720" s="397"/>
      <c r="M720" s="282"/>
      <c r="N720" s="282"/>
      <c r="O720" s="282"/>
      <c r="P720" s="282"/>
      <c r="Q720" s="282"/>
      <c r="R720" s="282"/>
    </row>
    <row r="721" spans="1:18" x14ac:dyDescent="0.2">
      <c r="A721" s="407"/>
      <c r="B721" s="324"/>
      <c r="C721" s="348"/>
      <c r="D721" s="146" t="s">
        <v>3</v>
      </c>
      <c r="E721" s="282"/>
      <c r="F721" s="362"/>
      <c r="G721" s="362"/>
      <c r="H721" s="467"/>
      <c r="I721" s="362"/>
      <c r="J721" s="282"/>
      <c r="K721" s="40">
        <v>1</v>
      </c>
      <c r="L721" s="397"/>
      <c r="M721" s="282"/>
      <c r="N721" s="282"/>
      <c r="O721" s="282"/>
      <c r="P721" s="282"/>
      <c r="Q721" s="282"/>
      <c r="R721" s="282"/>
    </row>
    <row r="722" spans="1:18" ht="15.75" customHeight="1" x14ac:dyDescent="0.2">
      <c r="A722" s="407" t="s">
        <v>222</v>
      </c>
      <c r="B722" s="324" t="s">
        <v>282</v>
      </c>
      <c r="C722" s="379" t="s">
        <v>285</v>
      </c>
      <c r="D722" s="30" t="s">
        <v>291</v>
      </c>
      <c r="E722" s="10"/>
      <c r="F722" s="12"/>
      <c r="G722" s="12"/>
      <c r="H722" s="13"/>
      <c r="I722" s="12"/>
      <c r="J722" s="10">
        <f>SUM(J723:J727)</f>
        <v>22</v>
      </c>
      <c r="K722" s="10">
        <f>SUM(K723:K727)</f>
        <v>10</v>
      </c>
      <c r="L722" s="10"/>
      <c r="M722" s="10"/>
      <c r="N722" s="10"/>
      <c r="O722" s="10"/>
      <c r="P722" s="10"/>
      <c r="Q722" s="10"/>
      <c r="R722" s="10">
        <f>SUM(R723:R727)</f>
        <v>88</v>
      </c>
    </row>
    <row r="723" spans="1:18" x14ac:dyDescent="0.2">
      <c r="A723" s="407"/>
      <c r="B723" s="324"/>
      <c r="C723" s="380"/>
      <c r="D723" s="142" t="s">
        <v>0</v>
      </c>
      <c r="E723" s="184"/>
      <c r="F723" s="362" t="s">
        <v>283</v>
      </c>
      <c r="G723" s="362" t="s">
        <v>314</v>
      </c>
      <c r="H723" s="467" t="s">
        <v>223</v>
      </c>
      <c r="I723" s="362" t="s">
        <v>360</v>
      </c>
      <c r="J723" s="184"/>
      <c r="K723" s="184"/>
      <c r="L723" s="397"/>
      <c r="M723" s="368" t="s">
        <v>624</v>
      </c>
      <c r="N723" s="397"/>
      <c r="O723" s="397"/>
      <c r="P723" s="397"/>
      <c r="Q723" s="397"/>
      <c r="R723" s="41">
        <v>0</v>
      </c>
    </row>
    <row r="724" spans="1:18" x14ac:dyDescent="0.2">
      <c r="A724" s="407"/>
      <c r="B724" s="324"/>
      <c r="C724" s="380"/>
      <c r="D724" s="142" t="s">
        <v>1</v>
      </c>
      <c r="E724" s="184">
        <v>4</v>
      </c>
      <c r="F724" s="362"/>
      <c r="G724" s="362"/>
      <c r="H724" s="467"/>
      <c r="I724" s="362"/>
      <c r="J724" s="184">
        <v>4</v>
      </c>
      <c r="K724" s="184">
        <f>K729+K734</f>
        <v>2</v>
      </c>
      <c r="L724" s="397"/>
      <c r="M724" s="368"/>
      <c r="N724" s="397"/>
      <c r="O724" s="397"/>
      <c r="P724" s="397"/>
      <c r="Q724" s="397"/>
      <c r="R724" s="41">
        <v>16</v>
      </c>
    </row>
    <row r="725" spans="1:18" x14ac:dyDescent="0.2">
      <c r="A725" s="407"/>
      <c r="B725" s="324"/>
      <c r="C725" s="380"/>
      <c r="D725" s="142" t="s">
        <v>5</v>
      </c>
      <c r="E725" s="184">
        <v>3</v>
      </c>
      <c r="F725" s="362"/>
      <c r="G725" s="362"/>
      <c r="H725" s="467"/>
      <c r="I725" s="362"/>
      <c r="J725" s="184">
        <v>3</v>
      </c>
      <c r="K725" s="184">
        <f t="shared" ref="K725" si="25">K730+K735</f>
        <v>2</v>
      </c>
      <c r="L725" s="397"/>
      <c r="M725" s="368"/>
      <c r="N725" s="397"/>
      <c r="O725" s="397"/>
      <c r="P725" s="397"/>
      <c r="Q725" s="397"/>
      <c r="R725" s="41">
        <v>12</v>
      </c>
    </row>
    <row r="726" spans="1:18" x14ac:dyDescent="0.2">
      <c r="A726" s="407"/>
      <c r="B726" s="324"/>
      <c r="C726" s="380"/>
      <c r="D726" s="142" t="s">
        <v>2</v>
      </c>
      <c r="E726" s="184">
        <v>8</v>
      </c>
      <c r="F726" s="362"/>
      <c r="G726" s="362"/>
      <c r="H726" s="467"/>
      <c r="I726" s="362"/>
      <c r="J726" s="184">
        <v>8</v>
      </c>
      <c r="K726" s="184">
        <v>3</v>
      </c>
      <c r="L726" s="397"/>
      <c r="M726" s="368"/>
      <c r="N726" s="397"/>
      <c r="O726" s="397"/>
      <c r="P726" s="397"/>
      <c r="Q726" s="397"/>
      <c r="R726" s="41">
        <v>32</v>
      </c>
    </row>
    <row r="727" spans="1:18" x14ac:dyDescent="0.2">
      <c r="A727" s="407"/>
      <c r="B727" s="324"/>
      <c r="C727" s="381"/>
      <c r="D727" s="142" t="s">
        <v>3</v>
      </c>
      <c r="E727" s="184">
        <v>7</v>
      </c>
      <c r="F727" s="362"/>
      <c r="G727" s="362"/>
      <c r="H727" s="467"/>
      <c r="I727" s="362"/>
      <c r="J727" s="184">
        <v>7</v>
      </c>
      <c r="K727" s="184">
        <v>3</v>
      </c>
      <c r="L727" s="397"/>
      <c r="M727" s="368"/>
      <c r="N727" s="397"/>
      <c r="O727" s="397"/>
      <c r="P727" s="397"/>
      <c r="Q727" s="397"/>
      <c r="R727" s="41">
        <v>28</v>
      </c>
    </row>
    <row r="728" spans="1:18" x14ac:dyDescent="0.2">
      <c r="A728" s="407"/>
      <c r="B728" s="324"/>
      <c r="C728" s="478" t="s">
        <v>460</v>
      </c>
      <c r="D728" s="146" t="s">
        <v>0</v>
      </c>
      <c r="E728" s="282"/>
      <c r="F728" s="362"/>
      <c r="G728" s="362"/>
      <c r="H728" s="467"/>
      <c r="I728" s="362"/>
      <c r="J728" s="253"/>
      <c r="K728" s="183"/>
      <c r="L728" s="397"/>
      <c r="M728" s="282"/>
      <c r="N728" s="397"/>
      <c r="O728" s="397"/>
      <c r="P728" s="397"/>
      <c r="Q728" s="397"/>
      <c r="R728" s="397"/>
    </row>
    <row r="729" spans="1:18" x14ac:dyDescent="0.2">
      <c r="A729" s="407"/>
      <c r="B729" s="324"/>
      <c r="C729" s="479"/>
      <c r="D729" s="146" t="s">
        <v>1</v>
      </c>
      <c r="E729" s="282"/>
      <c r="F729" s="362"/>
      <c r="G729" s="362"/>
      <c r="H729" s="467"/>
      <c r="I729" s="362"/>
      <c r="J729" s="253"/>
      <c r="K729" s="183">
        <v>1</v>
      </c>
      <c r="L729" s="397"/>
      <c r="M729" s="282"/>
      <c r="N729" s="397"/>
      <c r="O729" s="397"/>
      <c r="P729" s="397"/>
      <c r="Q729" s="397"/>
      <c r="R729" s="397"/>
    </row>
    <row r="730" spans="1:18" x14ac:dyDescent="0.2">
      <c r="A730" s="407"/>
      <c r="B730" s="324"/>
      <c r="C730" s="479"/>
      <c r="D730" s="146" t="s">
        <v>5</v>
      </c>
      <c r="E730" s="282"/>
      <c r="F730" s="362"/>
      <c r="G730" s="362"/>
      <c r="H730" s="467"/>
      <c r="I730" s="362"/>
      <c r="J730" s="253"/>
      <c r="K730" s="183">
        <v>1</v>
      </c>
      <c r="L730" s="397"/>
      <c r="M730" s="282"/>
      <c r="N730" s="397"/>
      <c r="O730" s="397"/>
      <c r="P730" s="397"/>
      <c r="Q730" s="397"/>
      <c r="R730" s="397"/>
    </row>
    <row r="731" spans="1:18" x14ac:dyDescent="0.2">
      <c r="A731" s="407"/>
      <c r="B731" s="324"/>
      <c r="C731" s="479"/>
      <c r="D731" s="146" t="s">
        <v>2</v>
      </c>
      <c r="E731" s="282"/>
      <c r="F731" s="362"/>
      <c r="G731" s="362"/>
      <c r="H731" s="467"/>
      <c r="I731" s="362"/>
      <c r="J731" s="253"/>
      <c r="K731" s="183">
        <v>2</v>
      </c>
      <c r="L731" s="397"/>
      <c r="M731" s="282"/>
      <c r="N731" s="397"/>
      <c r="O731" s="397"/>
      <c r="P731" s="397"/>
      <c r="Q731" s="397"/>
      <c r="R731" s="397"/>
    </row>
    <row r="732" spans="1:18" x14ac:dyDescent="0.2">
      <c r="A732" s="407"/>
      <c r="B732" s="324"/>
      <c r="C732" s="480"/>
      <c r="D732" s="146" t="s">
        <v>3</v>
      </c>
      <c r="E732" s="282"/>
      <c r="F732" s="362"/>
      <c r="G732" s="362"/>
      <c r="H732" s="467"/>
      <c r="I732" s="362"/>
      <c r="J732" s="253"/>
      <c r="K732" s="183">
        <v>2</v>
      </c>
      <c r="L732" s="397"/>
      <c r="M732" s="282"/>
      <c r="N732" s="397"/>
      <c r="O732" s="397"/>
      <c r="P732" s="397"/>
      <c r="Q732" s="397"/>
      <c r="R732" s="397"/>
    </row>
    <row r="733" spans="1:18" x14ac:dyDescent="0.2">
      <c r="A733" s="407"/>
      <c r="B733" s="324"/>
      <c r="C733" s="478" t="s">
        <v>463</v>
      </c>
      <c r="D733" s="146" t="s">
        <v>0</v>
      </c>
      <c r="E733" s="282"/>
      <c r="F733" s="362"/>
      <c r="G733" s="362"/>
      <c r="H733" s="467"/>
      <c r="I733" s="362"/>
      <c r="J733" s="253"/>
      <c r="K733" s="183"/>
      <c r="L733" s="397"/>
      <c r="M733" s="282"/>
      <c r="N733" s="397"/>
      <c r="O733" s="397"/>
      <c r="P733" s="397"/>
      <c r="Q733" s="397"/>
      <c r="R733" s="397"/>
    </row>
    <row r="734" spans="1:18" x14ac:dyDescent="0.2">
      <c r="A734" s="407"/>
      <c r="B734" s="324"/>
      <c r="C734" s="479"/>
      <c r="D734" s="146" t="s">
        <v>1</v>
      </c>
      <c r="E734" s="282"/>
      <c r="F734" s="362"/>
      <c r="G734" s="362"/>
      <c r="H734" s="467"/>
      <c r="I734" s="362"/>
      <c r="J734" s="253"/>
      <c r="K734" s="183">
        <v>1</v>
      </c>
      <c r="L734" s="397"/>
      <c r="M734" s="282"/>
      <c r="N734" s="397"/>
      <c r="O734" s="397"/>
      <c r="P734" s="397"/>
      <c r="Q734" s="397"/>
      <c r="R734" s="397"/>
    </row>
    <row r="735" spans="1:18" x14ac:dyDescent="0.2">
      <c r="A735" s="407"/>
      <c r="B735" s="324"/>
      <c r="C735" s="479"/>
      <c r="D735" s="146" t="s">
        <v>5</v>
      </c>
      <c r="E735" s="282"/>
      <c r="F735" s="362"/>
      <c r="G735" s="362"/>
      <c r="H735" s="467"/>
      <c r="I735" s="362"/>
      <c r="J735" s="253"/>
      <c r="K735" s="183">
        <v>1</v>
      </c>
      <c r="L735" s="397"/>
      <c r="M735" s="282"/>
      <c r="N735" s="397"/>
      <c r="O735" s="397"/>
      <c r="P735" s="397"/>
      <c r="Q735" s="397"/>
      <c r="R735" s="397"/>
    </row>
    <row r="736" spans="1:18" x14ac:dyDescent="0.2">
      <c r="A736" s="407"/>
      <c r="B736" s="324"/>
      <c r="C736" s="479"/>
      <c r="D736" s="146" t="s">
        <v>2</v>
      </c>
      <c r="E736" s="282"/>
      <c r="F736" s="362"/>
      <c r="G736" s="362"/>
      <c r="H736" s="467"/>
      <c r="I736" s="362"/>
      <c r="J736" s="253"/>
      <c r="K736" s="183">
        <v>1</v>
      </c>
      <c r="L736" s="397"/>
      <c r="M736" s="282"/>
      <c r="N736" s="397"/>
      <c r="O736" s="397"/>
      <c r="P736" s="397"/>
      <c r="Q736" s="397"/>
      <c r="R736" s="397"/>
    </row>
    <row r="737" spans="1:18" x14ac:dyDescent="0.2">
      <c r="A737" s="407"/>
      <c r="B737" s="324"/>
      <c r="C737" s="480"/>
      <c r="D737" s="146" t="s">
        <v>3</v>
      </c>
      <c r="E737" s="282"/>
      <c r="F737" s="362"/>
      <c r="G737" s="362"/>
      <c r="H737" s="467"/>
      <c r="I737" s="362"/>
      <c r="J737" s="253"/>
      <c r="K737" s="183">
        <v>1</v>
      </c>
      <c r="L737" s="397"/>
      <c r="M737" s="282"/>
      <c r="N737" s="397"/>
      <c r="O737" s="397"/>
      <c r="P737" s="397"/>
      <c r="Q737" s="397"/>
      <c r="R737" s="397"/>
    </row>
    <row r="738" spans="1:18" ht="14.25" x14ac:dyDescent="0.2">
      <c r="A738" s="407" t="s">
        <v>224</v>
      </c>
      <c r="B738" s="324" t="s">
        <v>225</v>
      </c>
      <c r="C738" s="393" t="s">
        <v>284</v>
      </c>
      <c r="D738" s="30" t="s">
        <v>291</v>
      </c>
      <c r="E738" s="10"/>
      <c r="F738" s="10"/>
      <c r="G738" s="10"/>
      <c r="H738" s="10"/>
      <c r="I738" s="10"/>
      <c r="J738" s="10">
        <f>SUM(J739:J743)</f>
        <v>6</v>
      </c>
      <c r="K738" s="10">
        <f>SUM(K739:K743)</f>
        <v>3</v>
      </c>
      <c r="L738" s="10"/>
      <c r="M738" s="10"/>
      <c r="N738" s="10"/>
      <c r="O738" s="10">
        <f>SUM(O739:O743)</f>
        <v>15</v>
      </c>
      <c r="P738" s="10">
        <f>SUM(P739:P743)</f>
        <v>5</v>
      </c>
      <c r="Q738" s="10">
        <f>SUM(Q739:Q743)</f>
        <v>30</v>
      </c>
      <c r="R738" s="10">
        <f>SUM(R739:R743)</f>
        <v>12</v>
      </c>
    </row>
    <row r="739" spans="1:18" x14ac:dyDescent="0.2">
      <c r="A739" s="407"/>
      <c r="B739" s="324"/>
      <c r="C739" s="393"/>
      <c r="D739" s="142" t="s">
        <v>0</v>
      </c>
      <c r="E739" s="41"/>
      <c r="F739" s="362" t="s">
        <v>283</v>
      </c>
      <c r="G739" s="504" t="s">
        <v>465</v>
      </c>
      <c r="H739" s="467" t="s">
        <v>466</v>
      </c>
      <c r="I739" s="252" t="s">
        <v>360</v>
      </c>
      <c r="J739" s="41"/>
      <c r="K739" s="41"/>
      <c r="L739" s="397"/>
      <c r="M739" s="368" t="s">
        <v>624</v>
      </c>
      <c r="N739" s="362" t="s">
        <v>137</v>
      </c>
      <c r="O739" s="41"/>
      <c r="P739" s="115"/>
      <c r="Q739" s="41"/>
      <c r="R739" s="41"/>
    </row>
    <row r="740" spans="1:18" x14ac:dyDescent="0.2">
      <c r="A740" s="407"/>
      <c r="B740" s="324"/>
      <c r="C740" s="393"/>
      <c r="D740" s="142" t="s">
        <v>1</v>
      </c>
      <c r="E740" s="41"/>
      <c r="F740" s="362"/>
      <c r="G740" s="362"/>
      <c r="H740" s="467"/>
      <c r="I740" s="252"/>
      <c r="K740" s="166"/>
      <c r="L740" s="397"/>
      <c r="M740" s="368"/>
      <c r="N740" s="362"/>
      <c r="O740" s="41"/>
      <c r="P740" s="115"/>
      <c r="Q740" s="41"/>
      <c r="R740" s="41"/>
    </row>
    <row r="741" spans="1:18" x14ac:dyDescent="0.2">
      <c r="A741" s="407"/>
      <c r="B741" s="324"/>
      <c r="C741" s="393"/>
      <c r="D741" s="142" t="s">
        <v>5</v>
      </c>
      <c r="E741" s="41"/>
      <c r="F741" s="362"/>
      <c r="G741" s="362"/>
      <c r="H741" s="467"/>
      <c r="I741" s="252"/>
      <c r="J741" s="41"/>
      <c r="K741" s="166"/>
      <c r="L741" s="397"/>
      <c r="M741" s="368"/>
      <c r="N741" s="362"/>
      <c r="O741" s="41"/>
      <c r="P741" s="118"/>
      <c r="Q741" s="1"/>
      <c r="R741" s="41"/>
    </row>
    <row r="742" spans="1:18" x14ac:dyDescent="0.2">
      <c r="A742" s="407"/>
      <c r="B742" s="324"/>
      <c r="C742" s="393"/>
      <c r="D742" s="142" t="s">
        <v>2</v>
      </c>
      <c r="E742" s="46">
        <v>2</v>
      </c>
      <c r="F742" s="362"/>
      <c r="G742" s="362"/>
      <c r="H742" s="467"/>
      <c r="I742" s="252"/>
      <c r="J742" s="121">
        <v>2</v>
      </c>
      <c r="K742" s="166">
        <f t="shared" ref="K742:K743" si="26">K747+K752</f>
        <v>1</v>
      </c>
      <c r="L742" s="397"/>
      <c r="M742" s="368"/>
      <c r="N742" s="362"/>
      <c r="O742" s="41">
        <f>SUM(O747,O752)</f>
        <v>3</v>
      </c>
      <c r="P742" s="118">
        <v>1</v>
      </c>
      <c r="Q742" s="41">
        <f>SUM(Q747,Q752)</f>
        <v>6</v>
      </c>
      <c r="R742" s="41">
        <v>4</v>
      </c>
    </row>
    <row r="743" spans="1:18" x14ac:dyDescent="0.2">
      <c r="A743" s="407"/>
      <c r="B743" s="324"/>
      <c r="C743" s="393"/>
      <c r="D743" s="142" t="s">
        <v>3</v>
      </c>
      <c r="E743" s="41">
        <v>4</v>
      </c>
      <c r="F743" s="362"/>
      <c r="G743" s="362"/>
      <c r="H743" s="467"/>
      <c r="I743" s="252"/>
      <c r="J743" s="121">
        <v>4</v>
      </c>
      <c r="K743" s="166">
        <f t="shared" si="26"/>
        <v>2</v>
      </c>
      <c r="L743" s="397"/>
      <c r="M743" s="368"/>
      <c r="N743" s="362"/>
      <c r="O743" s="41">
        <f>SUM(O748,O753)</f>
        <v>12</v>
      </c>
      <c r="P743" s="118">
        <v>4</v>
      </c>
      <c r="Q743" s="41">
        <f>SUM(Q748,Q753)</f>
        <v>24</v>
      </c>
      <c r="R743" s="41">
        <v>8</v>
      </c>
    </row>
    <row r="744" spans="1:18" x14ac:dyDescent="0.2">
      <c r="A744" s="407"/>
      <c r="B744" s="324"/>
      <c r="C744" s="348" t="s">
        <v>464</v>
      </c>
      <c r="D744" s="146" t="s">
        <v>0</v>
      </c>
      <c r="E744" s="282"/>
      <c r="F744" s="362"/>
      <c r="G744" s="362"/>
      <c r="H744" s="467"/>
      <c r="I744" s="252"/>
      <c r="J744" s="282"/>
      <c r="K744" s="40"/>
      <c r="L744" s="397"/>
      <c r="M744" s="282"/>
      <c r="N744" s="362" t="s">
        <v>137</v>
      </c>
      <c r="O744" s="43"/>
      <c r="P744" s="242"/>
      <c r="Q744" s="43"/>
      <c r="R744" s="237"/>
    </row>
    <row r="745" spans="1:18" x14ac:dyDescent="0.2">
      <c r="A745" s="407"/>
      <c r="B745" s="324"/>
      <c r="C745" s="348"/>
      <c r="D745" s="146" t="s">
        <v>1</v>
      </c>
      <c r="E745" s="282"/>
      <c r="F745" s="362"/>
      <c r="G745" s="362"/>
      <c r="H745" s="467"/>
      <c r="I745" s="252"/>
      <c r="J745" s="282"/>
      <c r="K745" s="40"/>
      <c r="L745" s="397"/>
      <c r="M745" s="282"/>
      <c r="N745" s="362"/>
      <c r="O745" s="43"/>
      <c r="P745" s="243"/>
      <c r="Q745" s="43"/>
      <c r="R745" s="237"/>
    </row>
    <row r="746" spans="1:18" x14ac:dyDescent="0.2">
      <c r="A746" s="407"/>
      <c r="B746" s="324"/>
      <c r="C746" s="348"/>
      <c r="D746" s="146" t="s">
        <v>5</v>
      </c>
      <c r="E746" s="282"/>
      <c r="F746" s="362"/>
      <c r="G746" s="362"/>
      <c r="H746" s="467"/>
      <c r="I746" s="252"/>
      <c r="J746" s="282"/>
      <c r="K746" s="40"/>
      <c r="L746" s="397"/>
      <c r="M746" s="282"/>
      <c r="N746" s="362"/>
      <c r="O746" s="43"/>
      <c r="P746" s="243"/>
      <c r="Q746" s="43"/>
      <c r="R746" s="237"/>
    </row>
    <row r="747" spans="1:18" x14ac:dyDescent="0.2">
      <c r="A747" s="407"/>
      <c r="B747" s="324"/>
      <c r="C747" s="348"/>
      <c r="D747" s="146" t="s">
        <v>2</v>
      </c>
      <c r="E747" s="282"/>
      <c r="F747" s="362"/>
      <c r="G747" s="362"/>
      <c r="H747" s="467"/>
      <c r="I747" s="252"/>
      <c r="J747" s="282"/>
      <c r="K747" s="40">
        <v>1</v>
      </c>
      <c r="L747" s="397"/>
      <c r="M747" s="282"/>
      <c r="N747" s="362"/>
      <c r="O747" s="43">
        <v>2</v>
      </c>
      <c r="P747" s="243"/>
      <c r="Q747" s="43">
        <v>4</v>
      </c>
      <c r="R747" s="237"/>
    </row>
    <row r="748" spans="1:18" x14ac:dyDescent="0.2">
      <c r="A748" s="407"/>
      <c r="B748" s="324"/>
      <c r="C748" s="348"/>
      <c r="D748" s="146" t="s">
        <v>3</v>
      </c>
      <c r="E748" s="282"/>
      <c r="F748" s="362"/>
      <c r="G748" s="362"/>
      <c r="H748" s="467"/>
      <c r="I748" s="252"/>
      <c r="J748" s="282"/>
      <c r="K748" s="40">
        <v>1</v>
      </c>
      <c r="L748" s="397"/>
      <c r="M748" s="282"/>
      <c r="N748" s="362"/>
      <c r="O748" s="43">
        <v>8</v>
      </c>
      <c r="P748" s="244"/>
      <c r="Q748" s="43">
        <v>16</v>
      </c>
      <c r="R748" s="237"/>
    </row>
    <row r="749" spans="1:18" x14ac:dyDescent="0.2">
      <c r="A749" s="407"/>
      <c r="B749" s="324"/>
      <c r="C749" s="348" t="s">
        <v>463</v>
      </c>
      <c r="D749" s="146" t="s">
        <v>0</v>
      </c>
      <c r="E749" s="282"/>
      <c r="F749" s="362"/>
      <c r="G749" s="362"/>
      <c r="H749" s="467"/>
      <c r="I749" s="252"/>
      <c r="J749" s="282"/>
      <c r="K749" s="40"/>
      <c r="L749" s="397"/>
      <c r="M749" s="282"/>
      <c r="N749" s="362" t="s">
        <v>137</v>
      </c>
      <c r="O749" s="43"/>
      <c r="P749" s="242"/>
      <c r="Q749" s="43"/>
      <c r="R749" s="237"/>
    </row>
    <row r="750" spans="1:18" x14ac:dyDescent="0.2">
      <c r="A750" s="407"/>
      <c r="B750" s="324"/>
      <c r="C750" s="348"/>
      <c r="D750" s="146" t="s">
        <v>1</v>
      </c>
      <c r="E750" s="282"/>
      <c r="F750" s="362"/>
      <c r="G750" s="362"/>
      <c r="H750" s="467"/>
      <c r="I750" s="252"/>
      <c r="J750" s="282"/>
      <c r="K750" s="40"/>
      <c r="L750" s="397"/>
      <c r="M750" s="282"/>
      <c r="N750" s="362"/>
      <c r="O750" s="40"/>
      <c r="P750" s="243"/>
      <c r="Q750" s="40"/>
      <c r="R750" s="237"/>
    </row>
    <row r="751" spans="1:18" x14ac:dyDescent="0.2">
      <c r="A751" s="407"/>
      <c r="B751" s="324"/>
      <c r="C751" s="348"/>
      <c r="D751" s="146" t="s">
        <v>5</v>
      </c>
      <c r="E751" s="282"/>
      <c r="F751" s="362"/>
      <c r="G751" s="362"/>
      <c r="H751" s="467"/>
      <c r="I751" s="252"/>
      <c r="J751" s="282"/>
      <c r="K751" s="40"/>
      <c r="L751" s="397"/>
      <c r="M751" s="282"/>
      <c r="N751" s="362"/>
      <c r="O751" s="40"/>
      <c r="P751" s="243"/>
      <c r="Q751" s="40"/>
      <c r="R751" s="237"/>
    </row>
    <row r="752" spans="1:18" x14ac:dyDescent="0.2">
      <c r="A752" s="407"/>
      <c r="B752" s="324"/>
      <c r="C752" s="348"/>
      <c r="D752" s="146" t="s">
        <v>2</v>
      </c>
      <c r="E752" s="282"/>
      <c r="F752" s="362"/>
      <c r="G752" s="362"/>
      <c r="H752" s="467"/>
      <c r="I752" s="252"/>
      <c r="J752" s="282"/>
      <c r="K752" s="40"/>
      <c r="L752" s="397"/>
      <c r="M752" s="282"/>
      <c r="N752" s="362"/>
      <c r="O752" s="40">
        <v>1</v>
      </c>
      <c r="P752" s="243"/>
      <c r="Q752" s="40">
        <v>2</v>
      </c>
      <c r="R752" s="237"/>
    </row>
    <row r="753" spans="1:19" x14ac:dyDescent="0.2">
      <c r="A753" s="407"/>
      <c r="B753" s="324"/>
      <c r="C753" s="348"/>
      <c r="D753" s="146" t="s">
        <v>3</v>
      </c>
      <c r="E753" s="282"/>
      <c r="F753" s="362"/>
      <c r="G753" s="362"/>
      <c r="H753" s="467"/>
      <c r="I753" s="252"/>
      <c r="J753" s="282"/>
      <c r="K753" s="40">
        <v>1</v>
      </c>
      <c r="L753" s="397"/>
      <c r="M753" s="282"/>
      <c r="N753" s="362"/>
      <c r="O753" s="40">
        <v>4</v>
      </c>
      <c r="P753" s="244"/>
      <c r="Q753" s="40">
        <v>8</v>
      </c>
      <c r="R753" s="237"/>
    </row>
    <row r="754" spans="1:19" ht="15.75" customHeight="1" x14ac:dyDescent="0.2">
      <c r="A754" s="407" t="s">
        <v>226</v>
      </c>
      <c r="B754" s="324" t="s">
        <v>227</v>
      </c>
      <c r="C754" s="393" t="s">
        <v>285</v>
      </c>
      <c r="D754" s="30" t="s">
        <v>291</v>
      </c>
      <c r="E754" s="10"/>
      <c r="F754" s="10"/>
      <c r="G754" s="10"/>
      <c r="H754" s="10"/>
      <c r="I754" s="10"/>
      <c r="J754" s="10">
        <f>SUM(J755:J759)</f>
        <v>53</v>
      </c>
      <c r="K754" s="10">
        <f>SUM(K755:K759)</f>
        <v>10</v>
      </c>
      <c r="L754" s="10"/>
      <c r="M754" s="10"/>
      <c r="N754" s="10"/>
      <c r="O754" s="10"/>
      <c r="P754" s="10"/>
      <c r="Q754" s="10"/>
      <c r="R754" s="10">
        <f>SUM(R755:R759)</f>
        <v>159</v>
      </c>
    </row>
    <row r="755" spans="1:19" s="3" customFormat="1" x14ac:dyDescent="0.2">
      <c r="A755" s="407"/>
      <c r="B755" s="324"/>
      <c r="C755" s="393"/>
      <c r="D755" s="142" t="s">
        <v>0</v>
      </c>
      <c r="E755" s="184">
        <v>5</v>
      </c>
      <c r="F755" s="362" t="s">
        <v>283</v>
      </c>
      <c r="G755" s="292" t="s">
        <v>313</v>
      </c>
      <c r="H755" s="467" t="s">
        <v>228</v>
      </c>
      <c r="I755" s="362" t="s">
        <v>360</v>
      </c>
      <c r="J755" s="184">
        <v>5</v>
      </c>
      <c r="K755" s="41">
        <f>K760+K765</f>
        <v>2</v>
      </c>
      <c r="L755" s="397"/>
      <c r="M755" s="368" t="s">
        <v>624</v>
      </c>
      <c r="N755" s="397"/>
      <c r="O755" s="397"/>
      <c r="P755" s="397"/>
      <c r="Q755" s="397"/>
      <c r="R755" s="41">
        <v>15</v>
      </c>
      <c r="S755" s="66"/>
    </row>
    <row r="756" spans="1:19" s="3" customFormat="1" x14ac:dyDescent="0.2">
      <c r="A756" s="407"/>
      <c r="B756" s="324"/>
      <c r="C756" s="393"/>
      <c r="D756" s="142" t="s">
        <v>1</v>
      </c>
      <c r="E756" s="184">
        <v>13</v>
      </c>
      <c r="F756" s="362"/>
      <c r="G756" s="292"/>
      <c r="H756" s="467"/>
      <c r="I756" s="362"/>
      <c r="J756" s="184">
        <v>13</v>
      </c>
      <c r="K756" s="106">
        <f t="shared" ref="K756:K759" si="27">K761+K766</f>
        <v>2</v>
      </c>
      <c r="L756" s="397"/>
      <c r="M756" s="368"/>
      <c r="N756" s="397"/>
      <c r="O756" s="397"/>
      <c r="P756" s="397"/>
      <c r="Q756" s="397"/>
      <c r="R756" s="41">
        <v>39</v>
      </c>
      <c r="S756" s="66"/>
    </row>
    <row r="757" spans="1:19" s="3" customFormat="1" x14ac:dyDescent="0.2">
      <c r="A757" s="407"/>
      <c r="B757" s="324"/>
      <c r="C757" s="393"/>
      <c r="D757" s="142" t="s">
        <v>5</v>
      </c>
      <c r="E757" s="184">
        <v>9</v>
      </c>
      <c r="F757" s="362"/>
      <c r="G757" s="292"/>
      <c r="H757" s="467"/>
      <c r="I757" s="362"/>
      <c r="J757" s="184">
        <v>9</v>
      </c>
      <c r="K757" s="106">
        <f t="shared" si="27"/>
        <v>2</v>
      </c>
      <c r="L757" s="397"/>
      <c r="M757" s="368"/>
      <c r="N757" s="397"/>
      <c r="O757" s="397"/>
      <c r="P757" s="397"/>
      <c r="Q757" s="397"/>
      <c r="R757" s="41">
        <v>27</v>
      </c>
      <c r="S757" s="66"/>
    </row>
    <row r="758" spans="1:19" s="3" customFormat="1" x14ac:dyDescent="0.2">
      <c r="A758" s="407"/>
      <c r="B758" s="324"/>
      <c r="C758" s="393"/>
      <c r="D758" s="142" t="s">
        <v>2</v>
      </c>
      <c r="E758" s="184">
        <v>13</v>
      </c>
      <c r="F758" s="362"/>
      <c r="G758" s="292"/>
      <c r="H758" s="467"/>
      <c r="I758" s="362"/>
      <c r="J758" s="184">
        <v>13</v>
      </c>
      <c r="K758" s="106">
        <f t="shared" si="27"/>
        <v>2</v>
      </c>
      <c r="L758" s="397"/>
      <c r="M758" s="368"/>
      <c r="N758" s="397"/>
      <c r="O758" s="397"/>
      <c r="P758" s="397"/>
      <c r="Q758" s="397"/>
      <c r="R758" s="41">
        <v>39</v>
      </c>
      <c r="S758" s="66"/>
    </row>
    <row r="759" spans="1:19" s="3" customFormat="1" x14ac:dyDescent="0.2">
      <c r="A759" s="407"/>
      <c r="B759" s="324"/>
      <c r="C759" s="393"/>
      <c r="D759" s="142" t="s">
        <v>3</v>
      </c>
      <c r="E759" s="184">
        <v>13</v>
      </c>
      <c r="F759" s="362"/>
      <c r="G759" s="292"/>
      <c r="H759" s="467"/>
      <c r="I759" s="362"/>
      <c r="J759" s="184">
        <v>13</v>
      </c>
      <c r="K759" s="106">
        <f t="shared" si="27"/>
        <v>2</v>
      </c>
      <c r="L759" s="397"/>
      <c r="M759" s="368"/>
      <c r="N759" s="397"/>
      <c r="O759" s="397"/>
      <c r="P759" s="397"/>
      <c r="Q759" s="397"/>
      <c r="R759" s="41">
        <v>39</v>
      </c>
      <c r="S759" s="66"/>
    </row>
    <row r="760" spans="1:19" x14ac:dyDescent="0.2">
      <c r="A760" s="407"/>
      <c r="B760" s="324"/>
      <c r="C760" s="348" t="s">
        <v>461</v>
      </c>
      <c r="D760" s="146" t="s">
        <v>0</v>
      </c>
      <c r="E760" s="282"/>
      <c r="F760" s="362"/>
      <c r="G760" s="292"/>
      <c r="H760" s="467"/>
      <c r="I760" s="362"/>
      <c r="J760" s="282"/>
      <c r="K760" s="40">
        <v>1</v>
      </c>
      <c r="L760" s="282"/>
      <c r="M760" s="282"/>
      <c r="N760" s="397"/>
      <c r="O760" s="397"/>
      <c r="P760" s="397"/>
      <c r="Q760" s="397"/>
      <c r="R760" s="397"/>
    </row>
    <row r="761" spans="1:19" x14ac:dyDescent="0.2">
      <c r="A761" s="407"/>
      <c r="B761" s="324"/>
      <c r="C761" s="348"/>
      <c r="D761" s="146" t="s">
        <v>1</v>
      </c>
      <c r="E761" s="282"/>
      <c r="F761" s="362"/>
      <c r="G761" s="292"/>
      <c r="H761" s="467"/>
      <c r="I761" s="362"/>
      <c r="J761" s="282"/>
      <c r="K761" s="40">
        <v>1</v>
      </c>
      <c r="L761" s="282"/>
      <c r="M761" s="282"/>
      <c r="N761" s="397"/>
      <c r="O761" s="397"/>
      <c r="P761" s="397"/>
      <c r="Q761" s="397"/>
      <c r="R761" s="397"/>
    </row>
    <row r="762" spans="1:19" x14ac:dyDescent="0.2">
      <c r="A762" s="407"/>
      <c r="B762" s="324"/>
      <c r="C762" s="348"/>
      <c r="D762" s="146" t="s">
        <v>5</v>
      </c>
      <c r="E762" s="282"/>
      <c r="F762" s="362"/>
      <c r="G762" s="292"/>
      <c r="H762" s="467"/>
      <c r="I762" s="362"/>
      <c r="J762" s="282"/>
      <c r="K762" s="40">
        <v>1</v>
      </c>
      <c r="L762" s="282"/>
      <c r="M762" s="282"/>
      <c r="N762" s="397"/>
      <c r="O762" s="397"/>
      <c r="P762" s="397"/>
      <c r="Q762" s="397"/>
      <c r="R762" s="397"/>
    </row>
    <row r="763" spans="1:19" x14ac:dyDescent="0.2">
      <c r="A763" s="407"/>
      <c r="B763" s="324"/>
      <c r="C763" s="348"/>
      <c r="D763" s="146" t="s">
        <v>2</v>
      </c>
      <c r="E763" s="282"/>
      <c r="F763" s="362"/>
      <c r="G763" s="292"/>
      <c r="H763" s="467"/>
      <c r="I763" s="362"/>
      <c r="J763" s="282"/>
      <c r="K763" s="40">
        <v>1</v>
      </c>
      <c r="L763" s="282"/>
      <c r="M763" s="282"/>
      <c r="N763" s="397"/>
      <c r="O763" s="397"/>
      <c r="P763" s="397"/>
      <c r="Q763" s="397"/>
      <c r="R763" s="397"/>
    </row>
    <row r="764" spans="1:19" x14ac:dyDescent="0.2">
      <c r="A764" s="407"/>
      <c r="B764" s="324"/>
      <c r="C764" s="348"/>
      <c r="D764" s="146" t="s">
        <v>3</v>
      </c>
      <c r="E764" s="282"/>
      <c r="F764" s="362"/>
      <c r="G764" s="292"/>
      <c r="H764" s="467"/>
      <c r="I764" s="362"/>
      <c r="J764" s="282"/>
      <c r="K764" s="40">
        <v>1</v>
      </c>
      <c r="L764" s="282"/>
      <c r="M764" s="282"/>
      <c r="N764" s="397"/>
      <c r="O764" s="397"/>
      <c r="P764" s="397"/>
      <c r="Q764" s="397"/>
      <c r="R764" s="397"/>
    </row>
    <row r="765" spans="1:19" x14ac:dyDescent="0.2">
      <c r="A765" s="407"/>
      <c r="B765" s="324"/>
      <c r="C765" s="348" t="s">
        <v>460</v>
      </c>
      <c r="D765" s="146" t="s">
        <v>0</v>
      </c>
      <c r="E765" s="282"/>
      <c r="F765" s="362"/>
      <c r="G765" s="292"/>
      <c r="H765" s="467"/>
      <c r="I765" s="362"/>
      <c r="J765" s="282"/>
      <c r="K765" s="40">
        <v>1</v>
      </c>
      <c r="L765" s="282"/>
      <c r="M765" s="282"/>
      <c r="N765" s="397"/>
      <c r="O765" s="397"/>
      <c r="P765" s="397"/>
      <c r="Q765" s="397"/>
      <c r="R765" s="397"/>
    </row>
    <row r="766" spans="1:19" x14ac:dyDescent="0.2">
      <c r="A766" s="407"/>
      <c r="B766" s="324"/>
      <c r="C766" s="348"/>
      <c r="D766" s="146" t="s">
        <v>1</v>
      </c>
      <c r="E766" s="282"/>
      <c r="F766" s="362"/>
      <c r="G766" s="292"/>
      <c r="H766" s="467"/>
      <c r="I766" s="362"/>
      <c r="J766" s="282"/>
      <c r="K766" s="40">
        <v>1</v>
      </c>
      <c r="L766" s="282"/>
      <c r="M766" s="282"/>
      <c r="N766" s="397"/>
      <c r="O766" s="397"/>
      <c r="P766" s="397"/>
      <c r="Q766" s="397"/>
      <c r="R766" s="397"/>
    </row>
    <row r="767" spans="1:19" x14ac:dyDescent="0.2">
      <c r="A767" s="407"/>
      <c r="B767" s="324"/>
      <c r="C767" s="348"/>
      <c r="D767" s="146" t="s">
        <v>5</v>
      </c>
      <c r="E767" s="282"/>
      <c r="F767" s="362"/>
      <c r="G767" s="292"/>
      <c r="H767" s="467"/>
      <c r="I767" s="362"/>
      <c r="J767" s="282"/>
      <c r="K767" s="40">
        <v>1</v>
      </c>
      <c r="L767" s="282"/>
      <c r="M767" s="282"/>
      <c r="N767" s="397"/>
      <c r="O767" s="397"/>
      <c r="P767" s="397"/>
      <c r="Q767" s="397"/>
      <c r="R767" s="397"/>
    </row>
    <row r="768" spans="1:19" x14ac:dyDescent="0.2">
      <c r="A768" s="407"/>
      <c r="B768" s="324"/>
      <c r="C768" s="348"/>
      <c r="D768" s="146" t="s">
        <v>2</v>
      </c>
      <c r="E768" s="282"/>
      <c r="F768" s="362"/>
      <c r="G768" s="292"/>
      <c r="H768" s="467"/>
      <c r="I768" s="362"/>
      <c r="J768" s="282"/>
      <c r="K768" s="40">
        <v>1</v>
      </c>
      <c r="L768" s="282"/>
      <c r="M768" s="282"/>
      <c r="N768" s="397"/>
      <c r="O768" s="397"/>
      <c r="P768" s="397"/>
      <c r="Q768" s="397"/>
      <c r="R768" s="397"/>
    </row>
    <row r="769" spans="1:19" x14ac:dyDescent="0.2">
      <c r="A769" s="407"/>
      <c r="B769" s="324"/>
      <c r="C769" s="348"/>
      <c r="D769" s="146" t="s">
        <v>3</v>
      </c>
      <c r="E769" s="282"/>
      <c r="F769" s="362"/>
      <c r="G769" s="292"/>
      <c r="H769" s="467"/>
      <c r="I769" s="362"/>
      <c r="J769" s="282"/>
      <c r="K769" s="40">
        <v>1</v>
      </c>
      <c r="L769" s="282"/>
      <c r="M769" s="282"/>
      <c r="N769" s="397"/>
      <c r="O769" s="397"/>
      <c r="P769" s="397"/>
      <c r="Q769" s="397"/>
      <c r="R769" s="397"/>
    </row>
    <row r="770" spans="1:19" ht="21.75" customHeight="1" x14ac:dyDescent="0.2">
      <c r="A770" s="407" t="s">
        <v>229</v>
      </c>
      <c r="B770" s="406" t="s">
        <v>359</v>
      </c>
      <c r="C770" s="507" t="s">
        <v>571</v>
      </c>
      <c r="D770" s="33" t="s">
        <v>291</v>
      </c>
      <c r="E770" s="10"/>
      <c r="F770" s="10"/>
      <c r="G770" s="10"/>
      <c r="H770" s="10"/>
      <c r="I770" s="10"/>
      <c r="J770" s="10">
        <f>SUM(J771:J775)</f>
        <v>376</v>
      </c>
      <c r="K770" s="10">
        <f>SUM(K771:K775)</f>
        <v>100</v>
      </c>
      <c r="L770" s="10">
        <f>SUM(L771:L775)</f>
        <v>25</v>
      </c>
      <c r="M770" s="10"/>
      <c r="N770" s="10"/>
      <c r="O770" s="10"/>
      <c r="P770" s="10"/>
      <c r="Q770" s="10"/>
      <c r="R770" s="10"/>
    </row>
    <row r="771" spans="1:19" ht="15.75" customHeight="1" x14ac:dyDescent="0.2">
      <c r="A771" s="407"/>
      <c r="B771" s="406"/>
      <c r="C771" s="507"/>
      <c r="D771" s="142" t="s">
        <v>0</v>
      </c>
      <c r="E771" s="52">
        <v>90</v>
      </c>
      <c r="F771" s="413"/>
      <c r="G771" s="362" t="s">
        <v>170</v>
      </c>
      <c r="H771" s="362"/>
      <c r="I771" s="362" t="s">
        <v>360</v>
      </c>
      <c r="J771" s="81">
        <v>90</v>
      </c>
      <c r="K771" s="85">
        <f>K776+K781+K786+K796+K801+K806+K811+K816+K821</f>
        <v>20</v>
      </c>
      <c r="L771" s="85">
        <f>L806</f>
        <v>5</v>
      </c>
      <c r="M771" s="368" t="s">
        <v>624</v>
      </c>
      <c r="N771" s="397"/>
      <c r="O771" s="397"/>
      <c r="P771" s="397"/>
      <c r="Q771" s="413"/>
      <c r="R771" s="413"/>
    </row>
    <row r="772" spans="1:19" ht="15.75" customHeight="1" x14ac:dyDescent="0.2">
      <c r="A772" s="407"/>
      <c r="B772" s="406"/>
      <c r="C772" s="507"/>
      <c r="D772" s="142" t="s">
        <v>1</v>
      </c>
      <c r="E772" s="52">
        <v>85</v>
      </c>
      <c r="F772" s="413"/>
      <c r="G772" s="362"/>
      <c r="H772" s="362"/>
      <c r="I772" s="362"/>
      <c r="J772" s="81">
        <v>85</v>
      </c>
      <c r="K772" s="172">
        <f t="shared" ref="K772:K775" si="28">K777+K782+K787+K797+K802+K807+K812+K817+K822</f>
        <v>19</v>
      </c>
      <c r="L772" s="168">
        <f t="shared" ref="L772:L775" si="29">L807</f>
        <v>5</v>
      </c>
      <c r="M772" s="368"/>
      <c r="N772" s="397"/>
      <c r="O772" s="397"/>
      <c r="P772" s="397"/>
      <c r="Q772" s="413"/>
      <c r="R772" s="413"/>
    </row>
    <row r="773" spans="1:19" ht="15.75" customHeight="1" x14ac:dyDescent="0.2">
      <c r="A773" s="407"/>
      <c r="B773" s="406"/>
      <c r="C773" s="507"/>
      <c r="D773" s="142" t="s">
        <v>5</v>
      </c>
      <c r="E773" s="52">
        <v>75</v>
      </c>
      <c r="F773" s="413"/>
      <c r="G773" s="362"/>
      <c r="H773" s="362"/>
      <c r="I773" s="362"/>
      <c r="J773" s="81">
        <v>75</v>
      </c>
      <c r="K773" s="172">
        <f t="shared" si="28"/>
        <v>21</v>
      </c>
      <c r="L773" s="168">
        <f t="shared" si="29"/>
        <v>5</v>
      </c>
      <c r="M773" s="368"/>
      <c r="N773" s="397"/>
      <c r="O773" s="397"/>
      <c r="P773" s="397"/>
      <c r="Q773" s="413"/>
      <c r="R773" s="413"/>
    </row>
    <row r="774" spans="1:19" ht="15.75" customHeight="1" x14ac:dyDescent="0.2">
      <c r="A774" s="407"/>
      <c r="B774" s="406"/>
      <c r="C774" s="507"/>
      <c r="D774" s="142" t="s">
        <v>2</v>
      </c>
      <c r="E774" s="52">
        <v>63</v>
      </c>
      <c r="F774" s="413"/>
      <c r="G774" s="362"/>
      <c r="H774" s="362"/>
      <c r="I774" s="362"/>
      <c r="J774" s="81">
        <v>63</v>
      </c>
      <c r="K774" s="172">
        <f t="shared" si="28"/>
        <v>20</v>
      </c>
      <c r="L774" s="168">
        <f t="shared" si="29"/>
        <v>5</v>
      </c>
      <c r="M774" s="368"/>
      <c r="N774" s="397"/>
      <c r="O774" s="397"/>
      <c r="P774" s="397"/>
      <c r="Q774" s="413"/>
      <c r="R774" s="413"/>
    </row>
    <row r="775" spans="1:19" ht="15.75" customHeight="1" x14ac:dyDescent="0.2">
      <c r="A775" s="407"/>
      <c r="B775" s="406"/>
      <c r="C775" s="507"/>
      <c r="D775" s="142" t="s">
        <v>3</v>
      </c>
      <c r="E775" s="52">
        <v>63</v>
      </c>
      <c r="F775" s="413"/>
      <c r="G775" s="362"/>
      <c r="H775" s="362"/>
      <c r="I775" s="362"/>
      <c r="J775" s="81">
        <v>63</v>
      </c>
      <c r="K775" s="172">
        <f t="shared" si="28"/>
        <v>20</v>
      </c>
      <c r="L775" s="168">
        <f t="shared" si="29"/>
        <v>5</v>
      </c>
      <c r="M775" s="368"/>
      <c r="N775" s="397"/>
      <c r="O775" s="397"/>
      <c r="P775" s="397"/>
      <c r="Q775" s="413"/>
      <c r="R775" s="413"/>
    </row>
    <row r="776" spans="1:19" ht="13.5" customHeight="1" x14ac:dyDescent="0.2">
      <c r="A776" s="407"/>
      <c r="B776" s="406"/>
      <c r="C776" s="521" t="s">
        <v>462</v>
      </c>
      <c r="D776" s="146" t="s">
        <v>0</v>
      </c>
      <c r="E776" s="282"/>
      <c r="F776" s="282"/>
      <c r="G776" s="362" t="s">
        <v>230</v>
      </c>
      <c r="H776" s="467" t="s">
        <v>221</v>
      </c>
      <c r="I776" s="362" t="s">
        <v>360</v>
      </c>
      <c r="J776" s="282"/>
      <c r="K776" s="51">
        <v>1</v>
      </c>
      <c r="L776" s="282"/>
      <c r="M776" s="502"/>
      <c r="N776" s="397"/>
      <c r="O776" s="397"/>
      <c r="P776" s="397"/>
      <c r="Q776" s="413"/>
      <c r="R776" s="413"/>
      <c r="S776" s="70"/>
    </row>
    <row r="777" spans="1:19" x14ac:dyDescent="0.2">
      <c r="A777" s="407"/>
      <c r="B777" s="406"/>
      <c r="C777" s="521"/>
      <c r="D777" s="146" t="s">
        <v>1</v>
      </c>
      <c r="E777" s="282"/>
      <c r="F777" s="282"/>
      <c r="G777" s="362"/>
      <c r="H777" s="467"/>
      <c r="I777" s="362"/>
      <c r="J777" s="282"/>
      <c r="K777" s="51">
        <v>1</v>
      </c>
      <c r="L777" s="282"/>
      <c r="M777" s="502"/>
      <c r="N777" s="397"/>
      <c r="O777" s="397"/>
      <c r="P777" s="397"/>
      <c r="Q777" s="413"/>
      <c r="R777" s="413"/>
    </row>
    <row r="778" spans="1:19" x14ac:dyDescent="0.2">
      <c r="A778" s="407"/>
      <c r="B778" s="406"/>
      <c r="C778" s="521"/>
      <c r="D778" s="146" t="s">
        <v>5</v>
      </c>
      <c r="E778" s="282"/>
      <c r="F778" s="282"/>
      <c r="G778" s="362"/>
      <c r="H778" s="467"/>
      <c r="I778" s="362"/>
      <c r="J778" s="282"/>
      <c r="K778" s="97">
        <v>1</v>
      </c>
      <c r="L778" s="282"/>
      <c r="M778" s="502"/>
      <c r="N778" s="397"/>
      <c r="O778" s="397"/>
      <c r="P778" s="397"/>
      <c r="Q778" s="413"/>
      <c r="R778" s="413"/>
    </row>
    <row r="779" spans="1:19" x14ac:dyDescent="0.2">
      <c r="A779" s="407"/>
      <c r="B779" s="406"/>
      <c r="C779" s="521"/>
      <c r="D779" s="146" t="s">
        <v>2</v>
      </c>
      <c r="E779" s="282"/>
      <c r="F779" s="282"/>
      <c r="G779" s="362"/>
      <c r="H779" s="467"/>
      <c r="I779" s="362"/>
      <c r="J779" s="282"/>
      <c r="K779" s="51"/>
      <c r="L779" s="282"/>
      <c r="M779" s="502"/>
      <c r="N779" s="397"/>
      <c r="O779" s="397"/>
      <c r="P779" s="397"/>
      <c r="Q779" s="413"/>
      <c r="R779" s="413"/>
    </row>
    <row r="780" spans="1:19" x14ac:dyDescent="0.2">
      <c r="A780" s="407"/>
      <c r="B780" s="406"/>
      <c r="C780" s="521"/>
      <c r="D780" s="146" t="s">
        <v>3</v>
      </c>
      <c r="E780" s="282"/>
      <c r="F780" s="282"/>
      <c r="G780" s="362"/>
      <c r="H780" s="467"/>
      <c r="I780" s="362"/>
      <c r="J780" s="282"/>
      <c r="K780" s="51"/>
      <c r="L780" s="282"/>
      <c r="M780" s="502"/>
      <c r="N780" s="397"/>
      <c r="O780" s="397"/>
      <c r="P780" s="397"/>
      <c r="Q780" s="413"/>
      <c r="R780" s="413"/>
    </row>
    <row r="781" spans="1:19" ht="12.95" customHeight="1" x14ac:dyDescent="0.2">
      <c r="A781" s="407"/>
      <c r="B781" s="406"/>
      <c r="C781" s="395" t="s">
        <v>464</v>
      </c>
      <c r="D781" s="146" t="s">
        <v>0</v>
      </c>
      <c r="E781" s="282"/>
      <c r="F781" s="282"/>
      <c r="G781" s="362" t="s">
        <v>230</v>
      </c>
      <c r="H781" s="467" t="s">
        <v>500</v>
      </c>
      <c r="I781" s="362" t="s">
        <v>360</v>
      </c>
      <c r="J781" s="282"/>
      <c r="K781" s="51">
        <v>1</v>
      </c>
      <c r="L781" s="282"/>
      <c r="M781" s="282"/>
      <c r="N781" s="397"/>
      <c r="O781" s="397"/>
      <c r="P781" s="397"/>
      <c r="Q781" s="413"/>
      <c r="R781" s="413"/>
    </row>
    <row r="782" spans="1:19" x14ac:dyDescent="0.2">
      <c r="A782" s="407"/>
      <c r="B782" s="406"/>
      <c r="C782" s="395"/>
      <c r="D782" s="146" t="s">
        <v>1</v>
      </c>
      <c r="E782" s="282"/>
      <c r="F782" s="282"/>
      <c r="G782" s="362"/>
      <c r="H782" s="467"/>
      <c r="I782" s="362"/>
      <c r="J782" s="282"/>
      <c r="K782" s="51">
        <v>1</v>
      </c>
      <c r="L782" s="282"/>
      <c r="M782" s="282"/>
      <c r="N782" s="397"/>
      <c r="O782" s="397"/>
      <c r="P782" s="397"/>
      <c r="Q782" s="413"/>
      <c r="R782" s="413"/>
    </row>
    <row r="783" spans="1:19" x14ac:dyDescent="0.2">
      <c r="A783" s="407"/>
      <c r="B783" s="406"/>
      <c r="C783" s="395"/>
      <c r="D783" s="146" t="s">
        <v>5</v>
      </c>
      <c r="E783" s="282"/>
      <c r="F783" s="282"/>
      <c r="G783" s="362"/>
      <c r="H783" s="467"/>
      <c r="I783" s="362"/>
      <c r="J783" s="282"/>
      <c r="K783" s="51">
        <v>1</v>
      </c>
      <c r="L783" s="282"/>
      <c r="M783" s="282"/>
      <c r="N783" s="397"/>
      <c r="O783" s="397"/>
      <c r="P783" s="397"/>
      <c r="Q783" s="413"/>
      <c r="R783" s="413"/>
    </row>
    <row r="784" spans="1:19" x14ac:dyDescent="0.2">
      <c r="A784" s="407"/>
      <c r="B784" s="406"/>
      <c r="C784" s="395"/>
      <c r="D784" s="146" t="s">
        <v>2</v>
      </c>
      <c r="E784" s="282"/>
      <c r="F784" s="282"/>
      <c r="G784" s="362"/>
      <c r="H784" s="467"/>
      <c r="I784" s="362"/>
      <c r="J784" s="282"/>
      <c r="K784" s="51">
        <v>1</v>
      </c>
      <c r="L784" s="282"/>
      <c r="M784" s="282"/>
      <c r="N784" s="397"/>
      <c r="O784" s="397"/>
      <c r="P784" s="397"/>
      <c r="Q784" s="413"/>
      <c r="R784" s="413"/>
    </row>
    <row r="785" spans="1:18" x14ac:dyDescent="0.2">
      <c r="A785" s="407"/>
      <c r="B785" s="406"/>
      <c r="C785" s="395"/>
      <c r="D785" s="146" t="s">
        <v>3</v>
      </c>
      <c r="E785" s="282"/>
      <c r="F785" s="282"/>
      <c r="G785" s="362"/>
      <c r="H785" s="467"/>
      <c r="I785" s="362"/>
      <c r="J785" s="282"/>
      <c r="K785" s="51">
        <v>1</v>
      </c>
      <c r="L785" s="282"/>
      <c r="M785" s="282"/>
      <c r="N785" s="397"/>
      <c r="O785" s="397"/>
      <c r="P785" s="397"/>
      <c r="Q785" s="413"/>
      <c r="R785" s="413"/>
    </row>
    <row r="786" spans="1:18" ht="12.95" customHeight="1" x14ac:dyDescent="0.2">
      <c r="A786" s="407"/>
      <c r="B786" s="406"/>
      <c r="C786" s="395" t="s">
        <v>467</v>
      </c>
      <c r="D786" s="146" t="s">
        <v>0</v>
      </c>
      <c r="E786" s="282"/>
      <c r="F786" s="282"/>
      <c r="G786" s="362" t="s">
        <v>230</v>
      </c>
      <c r="H786" s="467" t="s">
        <v>58</v>
      </c>
      <c r="I786" s="362" t="s">
        <v>360</v>
      </c>
      <c r="J786" s="282"/>
      <c r="K786" s="51"/>
      <c r="L786" s="282"/>
      <c r="M786" s="282"/>
      <c r="N786" s="397"/>
      <c r="O786" s="397"/>
      <c r="P786" s="397"/>
      <c r="Q786" s="413"/>
      <c r="R786" s="413"/>
    </row>
    <row r="787" spans="1:18" x14ac:dyDescent="0.2">
      <c r="A787" s="407"/>
      <c r="B787" s="406"/>
      <c r="C787" s="395"/>
      <c r="D787" s="146" t="s">
        <v>1</v>
      </c>
      <c r="E787" s="282"/>
      <c r="F787" s="282"/>
      <c r="G787" s="362"/>
      <c r="H787" s="467"/>
      <c r="I787" s="362"/>
      <c r="J787" s="282"/>
      <c r="K787" s="51"/>
      <c r="L787" s="282"/>
      <c r="M787" s="282"/>
      <c r="N787" s="397"/>
      <c r="O787" s="397"/>
      <c r="P787" s="397"/>
      <c r="Q787" s="413"/>
      <c r="R787" s="413"/>
    </row>
    <row r="788" spans="1:18" x14ac:dyDescent="0.2">
      <c r="A788" s="407"/>
      <c r="B788" s="406"/>
      <c r="C788" s="395"/>
      <c r="D788" s="146" t="s">
        <v>5</v>
      </c>
      <c r="E788" s="282"/>
      <c r="F788" s="282"/>
      <c r="G788" s="362"/>
      <c r="H788" s="467"/>
      <c r="I788" s="362"/>
      <c r="J788" s="282"/>
      <c r="K788" s="51">
        <v>1</v>
      </c>
      <c r="L788" s="282"/>
      <c r="M788" s="282"/>
      <c r="N788" s="397"/>
      <c r="O788" s="397"/>
      <c r="P788" s="397"/>
      <c r="Q788" s="413"/>
      <c r="R788" s="413"/>
    </row>
    <row r="789" spans="1:18" x14ac:dyDescent="0.2">
      <c r="A789" s="407"/>
      <c r="B789" s="406"/>
      <c r="C789" s="395"/>
      <c r="D789" s="146" t="s">
        <v>2</v>
      </c>
      <c r="E789" s="282"/>
      <c r="F789" s="282"/>
      <c r="G789" s="362"/>
      <c r="H789" s="467"/>
      <c r="I789" s="362"/>
      <c r="J789" s="282"/>
      <c r="K789" s="51">
        <v>1</v>
      </c>
      <c r="L789" s="282"/>
      <c r="M789" s="282"/>
      <c r="N789" s="397"/>
      <c r="O789" s="397"/>
      <c r="P789" s="397"/>
      <c r="Q789" s="413"/>
      <c r="R789" s="413"/>
    </row>
    <row r="790" spans="1:18" x14ac:dyDescent="0.2">
      <c r="A790" s="407"/>
      <c r="B790" s="406"/>
      <c r="C790" s="395"/>
      <c r="D790" s="146" t="s">
        <v>3</v>
      </c>
      <c r="E790" s="282"/>
      <c r="F790" s="282"/>
      <c r="G790" s="362"/>
      <c r="H790" s="467"/>
      <c r="I790" s="362"/>
      <c r="J790" s="282"/>
      <c r="K790" s="51">
        <v>1</v>
      </c>
      <c r="L790" s="282"/>
      <c r="M790" s="282"/>
      <c r="N790" s="397"/>
      <c r="O790" s="397"/>
      <c r="P790" s="397"/>
      <c r="Q790" s="413"/>
      <c r="R790" s="413"/>
    </row>
    <row r="791" spans="1:18" ht="12.95" customHeight="1" x14ac:dyDescent="0.2">
      <c r="A791" s="407"/>
      <c r="B791" s="406"/>
      <c r="C791" s="395" t="s">
        <v>468</v>
      </c>
      <c r="D791" s="146" t="s">
        <v>0</v>
      </c>
      <c r="E791" s="282"/>
      <c r="F791" s="282"/>
      <c r="G791" s="362" t="s">
        <v>230</v>
      </c>
      <c r="H791" s="467" t="s">
        <v>58</v>
      </c>
      <c r="I791" s="362" t="s">
        <v>360</v>
      </c>
      <c r="J791" s="282"/>
      <c r="K791" s="282"/>
      <c r="L791" s="282"/>
      <c r="M791" s="282"/>
      <c r="N791" s="397"/>
      <c r="O791" s="397"/>
      <c r="P791" s="397"/>
      <c r="Q791" s="413"/>
      <c r="R791" s="413"/>
    </row>
    <row r="792" spans="1:18" x14ac:dyDescent="0.2">
      <c r="A792" s="407"/>
      <c r="B792" s="406"/>
      <c r="C792" s="395"/>
      <c r="D792" s="146" t="s">
        <v>1</v>
      </c>
      <c r="E792" s="282"/>
      <c r="F792" s="282"/>
      <c r="G792" s="362"/>
      <c r="H792" s="467"/>
      <c r="I792" s="362"/>
      <c r="J792" s="282"/>
      <c r="K792" s="282"/>
      <c r="L792" s="282"/>
      <c r="M792" s="282"/>
      <c r="N792" s="397"/>
      <c r="O792" s="397"/>
      <c r="P792" s="397"/>
      <c r="Q792" s="413"/>
      <c r="R792" s="413"/>
    </row>
    <row r="793" spans="1:18" x14ac:dyDescent="0.2">
      <c r="A793" s="407"/>
      <c r="B793" s="406"/>
      <c r="C793" s="395"/>
      <c r="D793" s="146" t="s">
        <v>5</v>
      </c>
      <c r="E793" s="282"/>
      <c r="F793" s="282"/>
      <c r="G793" s="362"/>
      <c r="H793" s="467"/>
      <c r="I793" s="362"/>
      <c r="J793" s="282"/>
      <c r="K793" s="282"/>
      <c r="L793" s="282"/>
      <c r="M793" s="282"/>
      <c r="N793" s="397"/>
      <c r="O793" s="397"/>
      <c r="P793" s="397"/>
      <c r="Q793" s="413"/>
      <c r="R793" s="413"/>
    </row>
    <row r="794" spans="1:18" x14ac:dyDescent="0.2">
      <c r="A794" s="407"/>
      <c r="B794" s="406"/>
      <c r="C794" s="395"/>
      <c r="D794" s="146" t="s">
        <v>2</v>
      </c>
      <c r="E794" s="282"/>
      <c r="F794" s="282"/>
      <c r="G794" s="362"/>
      <c r="H794" s="467"/>
      <c r="I794" s="362"/>
      <c r="J794" s="282"/>
      <c r="K794" s="282"/>
      <c r="L794" s="282"/>
      <c r="M794" s="282"/>
      <c r="N794" s="397"/>
      <c r="O794" s="397"/>
      <c r="P794" s="397"/>
      <c r="Q794" s="413"/>
      <c r="R794" s="413"/>
    </row>
    <row r="795" spans="1:18" x14ac:dyDescent="0.2">
      <c r="A795" s="407"/>
      <c r="B795" s="406"/>
      <c r="C795" s="395"/>
      <c r="D795" s="146" t="s">
        <v>3</v>
      </c>
      <c r="E795" s="282"/>
      <c r="F795" s="282"/>
      <c r="G795" s="362"/>
      <c r="H795" s="467"/>
      <c r="I795" s="362"/>
      <c r="J795" s="282"/>
      <c r="K795" s="282"/>
      <c r="L795" s="282"/>
      <c r="M795" s="282"/>
      <c r="N795" s="397"/>
      <c r="O795" s="397"/>
      <c r="P795" s="397"/>
      <c r="Q795" s="413"/>
      <c r="R795" s="413"/>
    </row>
    <row r="796" spans="1:18" ht="17.25" customHeight="1" x14ac:dyDescent="0.2">
      <c r="A796" s="407"/>
      <c r="B796" s="406"/>
      <c r="C796" s="395" t="s">
        <v>461</v>
      </c>
      <c r="D796" s="146" t="s">
        <v>0</v>
      </c>
      <c r="E796" s="282"/>
      <c r="F796" s="282"/>
      <c r="G796" s="362" t="s">
        <v>230</v>
      </c>
      <c r="H796" s="481" t="s">
        <v>498</v>
      </c>
      <c r="I796" s="362" t="s">
        <v>360</v>
      </c>
      <c r="J796" s="282"/>
      <c r="K796" s="51">
        <v>1</v>
      </c>
      <c r="L796" s="282"/>
      <c r="M796" s="282"/>
      <c r="N796" s="397"/>
      <c r="O796" s="397"/>
      <c r="P796" s="397"/>
      <c r="Q796" s="413"/>
      <c r="R796" s="413"/>
    </row>
    <row r="797" spans="1:18" ht="17.25" customHeight="1" x14ac:dyDescent="0.2">
      <c r="A797" s="407"/>
      <c r="B797" s="406"/>
      <c r="C797" s="395"/>
      <c r="D797" s="146" t="s">
        <v>1</v>
      </c>
      <c r="E797" s="282"/>
      <c r="F797" s="282"/>
      <c r="G797" s="362"/>
      <c r="H797" s="481"/>
      <c r="I797" s="362"/>
      <c r="J797" s="282"/>
      <c r="K797" s="51">
        <v>1</v>
      </c>
      <c r="L797" s="282"/>
      <c r="M797" s="282"/>
      <c r="N797" s="397"/>
      <c r="O797" s="397"/>
      <c r="P797" s="397"/>
      <c r="Q797" s="413"/>
      <c r="R797" s="413"/>
    </row>
    <row r="798" spans="1:18" ht="17.25" customHeight="1" x14ac:dyDescent="0.2">
      <c r="A798" s="407"/>
      <c r="B798" s="406"/>
      <c r="C798" s="395"/>
      <c r="D798" s="146" t="s">
        <v>5</v>
      </c>
      <c r="E798" s="282"/>
      <c r="F798" s="282"/>
      <c r="G798" s="362"/>
      <c r="H798" s="481"/>
      <c r="I798" s="362"/>
      <c r="J798" s="282"/>
      <c r="K798" s="51">
        <v>1</v>
      </c>
      <c r="L798" s="282"/>
      <c r="M798" s="282"/>
      <c r="N798" s="397"/>
      <c r="O798" s="397"/>
      <c r="P798" s="397"/>
      <c r="Q798" s="413"/>
      <c r="R798" s="413"/>
    </row>
    <row r="799" spans="1:18" ht="17.25" customHeight="1" x14ac:dyDescent="0.2">
      <c r="A799" s="407"/>
      <c r="B799" s="406"/>
      <c r="C799" s="395"/>
      <c r="D799" s="146" t="s">
        <v>2</v>
      </c>
      <c r="E799" s="282"/>
      <c r="F799" s="282"/>
      <c r="G799" s="362"/>
      <c r="H799" s="481"/>
      <c r="I799" s="362"/>
      <c r="J799" s="282"/>
      <c r="K799" s="51">
        <v>1</v>
      </c>
      <c r="L799" s="282"/>
      <c r="M799" s="282"/>
      <c r="N799" s="397"/>
      <c r="O799" s="397"/>
      <c r="P799" s="397"/>
      <c r="Q799" s="413"/>
      <c r="R799" s="413"/>
    </row>
    <row r="800" spans="1:18" ht="17.25" customHeight="1" x14ac:dyDescent="0.2">
      <c r="A800" s="407"/>
      <c r="B800" s="406"/>
      <c r="C800" s="395"/>
      <c r="D800" s="146" t="s">
        <v>3</v>
      </c>
      <c r="E800" s="282"/>
      <c r="F800" s="282"/>
      <c r="G800" s="362"/>
      <c r="H800" s="481"/>
      <c r="I800" s="362"/>
      <c r="J800" s="282"/>
      <c r="K800" s="51">
        <v>1</v>
      </c>
      <c r="L800" s="282"/>
      <c r="M800" s="282"/>
      <c r="N800" s="397"/>
      <c r="O800" s="397"/>
      <c r="P800" s="397"/>
      <c r="Q800" s="413"/>
      <c r="R800" s="413"/>
    </row>
    <row r="801" spans="1:18" ht="19.5" customHeight="1" x14ac:dyDescent="0.2">
      <c r="A801" s="407"/>
      <c r="B801" s="406"/>
      <c r="C801" s="395" t="s">
        <v>460</v>
      </c>
      <c r="D801" s="146" t="s">
        <v>0</v>
      </c>
      <c r="E801" s="282"/>
      <c r="F801" s="282"/>
      <c r="G801" s="362" t="s">
        <v>230</v>
      </c>
      <c r="H801" s="481" t="s">
        <v>499</v>
      </c>
      <c r="I801" s="362" t="s">
        <v>360</v>
      </c>
      <c r="J801" s="282"/>
      <c r="K801" s="51">
        <v>1</v>
      </c>
      <c r="L801" s="282"/>
      <c r="M801" s="282"/>
      <c r="N801" s="397"/>
      <c r="O801" s="397"/>
      <c r="P801" s="397"/>
      <c r="Q801" s="413"/>
      <c r="R801" s="413"/>
    </row>
    <row r="802" spans="1:18" ht="19.5" customHeight="1" x14ac:dyDescent="0.2">
      <c r="A802" s="407"/>
      <c r="B802" s="406"/>
      <c r="C802" s="395"/>
      <c r="D802" s="146" t="s">
        <v>1</v>
      </c>
      <c r="E802" s="282"/>
      <c r="F802" s="282"/>
      <c r="G802" s="362"/>
      <c r="H802" s="481"/>
      <c r="I802" s="362"/>
      <c r="J802" s="282"/>
      <c r="K802" s="51">
        <v>1</v>
      </c>
      <c r="L802" s="282"/>
      <c r="M802" s="282"/>
      <c r="N802" s="397"/>
      <c r="O802" s="397"/>
      <c r="P802" s="397"/>
      <c r="Q802" s="413"/>
      <c r="R802" s="413"/>
    </row>
    <row r="803" spans="1:18" ht="19.5" customHeight="1" x14ac:dyDescent="0.2">
      <c r="A803" s="407"/>
      <c r="B803" s="406"/>
      <c r="C803" s="395"/>
      <c r="D803" s="146" t="s">
        <v>5</v>
      </c>
      <c r="E803" s="282"/>
      <c r="F803" s="282"/>
      <c r="G803" s="362"/>
      <c r="H803" s="481"/>
      <c r="I803" s="362"/>
      <c r="J803" s="282"/>
      <c r="K803" s="51">
        <v>1</v>
      </c>
      <c r="L803" s="282"/>
      <c r="M803" s="282"/>
      <c r="N803" s="397"/>
      <c r="O803" s="397"/>
      <c r="P803" s="397"/>
      <c r="Q803" s="413"/>
      <c r="R803" s="413"/>
    </row>
    <row r="804" spans="1:18" ht="19.5" customHeight="1" x14ac:dyDescent="0.2">
      <c r="A804" s="407"/>
      <c r="B804" s="406"/>
      <c r="C804" s="395"/>
      <c r="D804" s="146" t="s">
        <v>2</v>
      </c>
      <c r="E804" s="282"/>
      <c r="F804" s="282"/>
      <c r="G804" s="362"/>
      <c r="H804" s="481"/>
      <c r="I804" s="362"/>
      <c r="J804" s="282"/>
      <c r="K804" s="51">
        <v>1</v>
      </c>
      <c r="L804" s="282"/>
      <c r="M804" s="282"/>
      <c r="N804" s="397"/>
      <c r="O804" s="397"/>
      <c r="P804" s="397"/>
      <c r="Q804" s="413"/>
      <c r="R804" s="413"/>
    </row>
    <row r="805" spans="1:18" ht="19.5" customHeight="1" x14ac:dyDescent="0.2">
      <c r="A805" s="407"/>
      <c r="B805" s="406"/>
      <c r="C805" s="395"/>
      <c r="D805" s="146" t="s">
        <v>3</v>
      </c>
      <c r="E805" s="282"/>
      <c r="F805" s="282"/>
      <c r="G805" s="362"/>
      <c r="H805" s="481"/>
      <c r="I805" s="362"/>
      <c r="J805" s="282"/>
      <c r="K805" s="51">
        <v>1</v>
      </c>
      <c r="L805" s="282"/>
      <c r="M805" s="282"/>
      <c r="N805" s="397"/>
      <c r="O805" s="397"/>
      <c r="P805" s="397"/>
      <c r="Q805" s="413"/>
      <c r="R805" s="413"/>
    </row>
    <row r="806" spans="1:18" ht="28.5" customHeight="1" x14ac:dyDescent="0.2">
      <c r="A806" s="407"/>
      <c r="B806" s="406"/>
      <c r="C806" s="395" t="s">
        <v>407</v>
      </c>
      <c r="D806" s="146" t="s">
        <v>0</v>
      </c>
      <c r="E806" s="282"/>
      <c r="F806" s="282"/>
      <c r="G806" s="362" t="s">
        <v>170</v>
      </c>
      <c r="H806" s="282" t="s">
        <v>319</v>
      </c>
      <c r="I806" s="362" t="s">
        <v>360</v>
      </c>
      <c r="J806" s="282"/>
      <c r="K806" s="51">
        <v>5</v>
      </c>
      <c r="L806" s="51">
        <v>5</v>
      </c>
      <c r="M806" s="271" t="s">
        <v>322</v>
      </c>
      <c r="N806" s="397"/>
      <c r="O806" s="397"/>
      <c r="P806" s="397"/>
      <c r="Q806" s="413"/>
      <c r="R806" s="413"/>
    </row>
    <row r="807" spans="1:18" ht="27" customHeight="1" x14ac:dyDescent="0.2">
      <c r="A807" s="407"/>
      <c r="B807" s="406"/>
      <c r="C807" s="395"/>
      <c r="D807" s="146" t="s">
        <v>1</v>
      </c>
      <c r="E807" s="282"/>
      <c r="F807" s="282"/>
      <c r="G807" s="362"/>
      <c r="H807" s="282"/>
      <c r="I807" s="362"/>
      <c r="J807" s="282"/>
      <c r="K807" s="51">
        <v>5</v>
      </c>
      <c r="L807" s="51">
        <v>5</v>
      </c>
      <c r="M807" s="271"/>
      <c r="N807" s="397"/>
      <c r="O807" s="397"/>
      <c r="P807" s="397"/>
      <c r="Q807" s="413"/>
      <c r="R807" s="413"/>
    </row>
    <row r="808" spans="1:18" ht="30" customHeight="1" x14ac:dyDescent="0.2">
      <c r="A808" s="407"/>
      <c r="B808" s="406"/>
      <c r="C808" s="395"/>
      <c r="D808" s="146" t="s">
        <v>5</v>
      </c>
      <c r="E808" s="282"/>
      <c r="F808" s="282"/>
      <c r="G808" s="362"/>
      <c r="H808" s="282"/>
      <c r="I808" s="362"/>
      <c r="J808" s="282"/>
      <c r="K808" s="51">
        <v>5</v>
      </c>
      <c r="L808" s="51">
        <v>5</v>
      </c>
      <c r="M808" s="271"/>
      <c r="N808" s="397"/>
      <c r="O808" s="397"/>
      <c r="P808" s="397"/>
      <c r="Q808" s="413"/>
      <c r="R808" s="413"/>
    </row>
    <row r="809" spans="1:18" ht="27.95" customHeight="1" x14ac:dyDescent="0.2">
      <c r="A809" s="407"/>
      <c r="B809" s="406"/>
      <c r="C809" s="395"/>
      <c r="D809" s="146" t="s">
        <v>2</v>
      </c>
      <c r="E809" s="282"/>
      <c r="F809" s="282"/>
      <c r="G809" s="362"/>
      <c r="H809" s="282"/>
      <c r="I809" s="362"/>
      <c r="J809" s="282"/>
      <c r="K809" s="51">
        <v>5</v>
      </c>
      <c r="L809" s="51">
        <v>5</v>
      </c>
      <c r="M809" s="271"/>
      <c r="N809" s="397"/>
      <c r="O809" s="397"/>
      <c r="P809" s="397"/>
      <c r="Q809" s="413"/>
      <c r="R809" s="413"/>
    </row>
    <row r="810" spans="1:18" ht="27" customHeight="1" x14ac:dyDescent="0.2">
      <c r="A810" s="407"/>
      <c r="B810" s="406"/>
      <c r="C810" s="395"/>
      <c r="D810" s="146" t="s">
        <v>3</v>
      </c>
      <c r="E810" s="282"/>
      <c r="F810" s="282"/>
      <c r="G810" s="362"/>
      <c r="H810" s="282"/>
      <c r="I810" s="362"/>
      <c r="J810" s="282"/>
      <c r="K810" s="51">
        <v>5</v>
      </c>
      <c r="L810" s="51">
        <v>5</v>
      </c>
      <c r="M810" s="271"/>
      <c r="N810" s="397"/>
      <c r="O810" s="397"/>
      <c r="P810" s="397"/>
      <c r="Q810" s="413"/>
      <c r="R810" s="413"/>
    </row>
    <row r="811" spans="1:18" ht="12.95" customHeight="1" x14ac:dyDescent="0.2">
      <c r="A811" s="407"/>
      <c r="B811" s="406"/>
      <c r="C811" s="395" t="s">
        <v>469</v>
      </c>
      <c r="D811" s="146" t="s">
        <v>0</v>
      </c>
      <c r="E811" s="282"/>
      <c r="F811" s="282"/>
      <c r="G811" s="362" t="s">
        <v>230</v>
      </c>
      <c r="H811" s="467" t="s">
        <v>58</v>
      </c>
      <c r="I811" s="362" t="s">
        <v>360</v>
      </c>
      <c r="J811" s="282"/>
      <c r="K811" s="51">
        <v>1</v>
      </c>
      <c r="L811" s="282"/>
      <c r="M811" s="282"/>
      <c r="N811" s="397"/>
      <c r="O811" s="397"/>
      <c r="P811" s="397"/>
      <c r="Q811" s="413"/>
      <c r="R811" s="413"/>
    </row>
    <row r="812" spans="1:18" x14ac:dyDescent="0.2">
      <c r="A812" s="407"/>
      <c r="B812" s="406"/>
      <c r="C812" s="395"/>
      <c r="D812" s="146" t="s">
        <v>1</v>
      </c>
      <c r="E812" s="282"/>
      <c r="F812" s="282"/>
      <c r="G812" s="362"/>
      <c r="H812" s="467"/>
      <c r="I812" s="362"/>
      <c r="J812" s="282"/>
      <c r="K812" s="51"/>
      <c r="L812" s="282"/>
      <c r="M812" s="282"/>
      <c r="N812" s="397"/>
      <c r="O812" s="397"/>
      <c r="P812" s="397"/>
      <c r="Q812" s="413"/>
      <c r="R812" s="413"/>
    </row>
    <row r="813" spans="1:18" x14ac:dyDescent="0.2">
      <c r="A813" s="407"/>
      <c r="B813" s="406"/>
      <c r="C813" s="395"/>
      <c r="D813" s="146" t="s">
        <v>5</v>
      </c>
      <c r="E813" s="282"/>
      <c r="F813" s="282"/>
      <c r="G813" s="362"/>
      <c r="H813" s="467"/>
      <c r="I813" s="362"/>
      <c r="J813" s="282"/>
      <c r="K813" s="51"/>
      <c r="L813" s="282"/>
      <c r="M813" s="282"/>
      <c r="N813" s="397"/>
      <c r="O813" s="397"/>
      <c r="P813" s="397"/>
      <c r="Q813" s="413"/>
      <c r="R813" s="413"/>
    </row>
    <row r="814" spans="1:18" x14ac:dyDescent="0.2">
      <c r="A814" s="407"/>
      <c r="B814" s="406"/>
      <c r="C814" s="395"/>
      <c r="D814" s="146" t="s">
        <v>2</v>
      </c>
      <c r="E814" s="282"/>
      <c r="F814" s="282"/>
      <c r="G814" s="362"/>
      <c r="H814" s="467"/>
      <c r="I814" s="362"/>
      <c r="J814" s="282"/>
      <c r="K814" s="51"/>
      <c r="L814" s="282"/>
      <c r="M814" s="282"/>
      <c r="N814" s="397"/>
      <c r="O814" s="397"/>
      <c r="P814" s="397"/>
      <c r="Q814" s="413"/>
      <c r="R814" s="413"/>
    </row>
    <row r="815" spans="1:18" x14ac:dyDescent="0.2">
      <c r="A815" s="407"/>
      <c r="B815" s="406"/>
      <c r="C815" s="395"/>
      <c r="D815" s="146" t="s">
        <v>3</v>
      </c>
      <c r="E815" s="282"/>
      <c r="F815" s="282"/>
      <c r="G815" s="362"/>
      <c r="H815" s="467"/>
      <c r="I815" s="362"/>
      <c r="J815" s="282"/>
      <c r="K815" s="51">
        <v>1</v>
      </c>
      <c r="L815" s="282"/>
      <c r="M815" s="282"/>
      <c r="N815" s="397"/>
      <c r="O815" s="397"/>
      <c r="P815" s="397"/>
      <c r="Q815" s="413"/>
      <c r="R815" s="413"/>
    </row>
    <row r="816" spans="1:18" ht="12.95" customHeight="1" x14ac:dyDescent="0.2">
      <c r="A816" s="407"/>
      <c r="B816" s="406"/>
      <c r="C816" s="395" t="s">
        <v>470</v>
      </c>
      <c r="D816" s="146" t="s">
        <v>0</v>
      </c>
      <c r="E816" s="282"/>
      <c r="F816" s="282"/>
      <c r="G816" s="362" t="s">
        <v>230</v>
      </c>
      <c r="H816" s="272" t="s">
        <v>471</v>
      </c>
      <c r="I816" s="362" t="s">
        <v>360</v>
      </c>
      <c r="J816" s="282"/>
      <c r="K816" s="51"/>
      <c r="L816" s="282"/>
      <c r="M816" s="282"/>
      <c r="N816" s="397"/>
      <c r="O816" s="397"/>
      <c r="P816" s="397"/>
      <c r="Q816" s="413"/>
      <c r="R816" s="413"/>
    </row>
    <row r="817" spans="1:18" x14ac:dyDescent="0.2">
      <c r="A817" s="407"/>
      <c r="B817" s="406"/>
      <c r="C817" s="395"/>
      <c r="D817" s="146" t="s">
        <v>1</v>
      </c>
      <c r="E817" s="282"/>
      <c r="F817" s="282"/>
      <c r="G817" s="362"/>
      <c r="H817" s="272"/>
      <c r="I817" s="362"/>
      <c r="J817" s="282"/>
      <c r="K817" s="51"/>
      <c r="L817" s="282"/>
      <c r="M817" s="282"/>
      <c r="N817" s="397"/>
      <c r="O817" s="397"/>
      <c r="P817" s="397"/>
      <c r="Q817" s="413"/>
      <c r="R817" s="413"/>
    </row>
    <row r="818" spans="1:18" x14ac:dyDescent="0.2">
      <c r="A818" s="407"/>
      <c r="B818" s="406"/>
      <c r="C818" s="395"/>
      <c r="D818" s="146" t="s">
        <v>5</v>
      </c>
      <c r="E818" s="282"/>
      <c r="F818" s="282"/>
      <c r="G818" s="362"/>
      <c r="H818" s="272"/>
      <c r="I818" s="362"/>
      <c r="J818" s="282"/>
      <c r="K818" s="51">
        <v>1</v>
      </c>
      <c r="L818" s="282"/>
      <c r="M818" s="282"/>
      <c r="N818" s="397"/>
      <c r="O818" s="397"/>
      <c r="P818" s="397"/>
      <c r="Q818" s="413"/>
      <c r="R818" s="413"/>
    </row>
    <row r="819" spans="1:18" x14ac:dyDescent="0.2">
      <c r="A819" s="407"/>
      <c r="B819" s="406"/>
      <c r="C819" s="395"/>
      <c r="D819" s="146" t="s">
        <v>2</v>
      </c>
      <c r="E819" s="282"/>
      <c r="F819" s="282"/>
      <c r="G819" s="362"/>
      <c r="H819" s="272"/>
      <c r="I819" s="362"/>
      <c r="J819" s="282"/>
      <c r="K819" s="51">
        <v>1</v>
      </c>
      <c r="L819" s="282"/>
      <c r="M819" s="282"/>
      <c r="N819" s="397"/>
      <c r="O819" s="397"/>
      <c r="P819" s="397"/>
      <c r="Q819" s="413"/>
      <c r="R819" s="413"/>
    </row>
    <row r="820" spans="1:18" x14ac:dyDescent="0.2">
      <c r="A820" s="407"/>
      <c r="B820" s="406"/>
      <c r="C820" s="395"/>
      <c r="D820" s="146" t="s">
        <v>3</v>
      </c>
      <c r="E820" s="282"/>
      <c r="F820" s="282"/>
      <c r="G820" s="362"/>
      <c r="H820" s="272"/>
      <c r="I820" s="362"/>
      <c r="J820" s="282"/>
      <c r="K820" s="51"/>
      <c r="L820" s="282"/>
      <c r="M820" s="282"/>
      <c r="N820" s="397"/>
      <c r="O820" s="397"/>
      <c r="P820" s="397"/>
      <c r="Q820" s="413"/>
      <c r="R820" s="413"/>
    </row>
    <row r="821" spans="1:18" x14ac:dyDescent="0.2">
      <c r="A821" s="407"/>
      <c r="B821" s="406"/>
      <c r="C821" s="395" t="s">
        <v>411</v>
      </c>
      <c r="D821" s="146" t="s">
        <v>0</v>
      </c>
      <c r="E821" s="282"/>
      <c r="F821" s="282"/>
      <c r="G821" s="362" t="s">
        <v>170</v>
      </c>
      <c r="H821" s="481" t="s">
        <v>472</v>
      </c>
      <c r="I821" s="362" t="s">
        <v>379</v>
      </c>
      <c r="J821" s="282"/>
      <c r="K821" s="51">
        <v>10</v>
      </c>
      <c r="L821" s="282"/>
      <c r="M821" s="246" t="s">
        <v>620</v>
      </c>
      <c r="N821" s="397"/>
      <c r="O821" s="397"/>
      <c r="P821" s="397"/>
      <c r="Q821" s="413"/>
      <c r="R821" s="413"/>
    </row>
    <row r="822" spans="1:18" x14ac:dyDescent="0.2">
      <c r="A822" s="407"/>
      <c r="B822" s="406"/>
      <c r="C822" s="395"/>
      <c r="D822" s="146" t="s">
        <v>1</v>
      </c>
      <c r="E822" s="282"/>
      <c r="F822" s="282"/>
      <c r="G822" s="362"/>
      <c r="H822" s="481"/>
      <c r="I822" s="362"/>
      <c r="J822" s="282"/>
      <c r="K822" s="51">
        <v>10</v>
      </c>
      <c r="L822" s="282"/>
      <c r="M822" s="246"/>
      <c r="N822" s="397"/>
      <c r="O822" s="397"/>
      <c r="P822" s="397"/>
      <c r="Q822" s="413"/>
      <c r="R822" s="413"/>
    </row>
    <row r="823" spans="1:18" x14ac:dyDescent="0.2">
      <c r="A823" s="407"/>
      <c r="B823" s="406"/>
      <c r="C823" s="395"/>
      <c r="D823" s="146" t="s">
        <v>5</v>
      </c>
      <c r="E823" s="282"/>
      <c r="F823" s="282"/>
      <c r="G823" s="362"/>
      <c r="H823" s="481"/>
      <c r="I823" s="362"/>
      <c r="J823" s="282"/>
      <c r="K823" s="51">
        <v>10</v>
      </c>
      <c r="L823" s="282"/>
      <c r="M823" s="246"/>
      <c r="N823" s="397"/>
      <c r="O823" s="397"/>
      <c r="P823" s="397"/>
      <c r="Q823" s="413"/>
      <c r="R823" s="413"/>
    </row>
    <row r="824" spans="1:18" x14ac:dyDescent="0.2">
      <c r="A824" s="407"/>
      <c r="B824" s="406"/>
      <c r="C824" s="395"/>
      <c r="D824" s="146" t="s">
        <v>2</v>
      </c>
      <c r="E824" s="282"/>
      <c r="F824" s="282"/>
      <c r="G824" s="362"/>
      <c r="H824" s="481"/>
      <c r="I824" s="362"/>
      <c r="J824" s="282"/>
      <c r="K824" s="51">
        <v>10</v>
      </c>
      <c r="L824" s="282"/>
      <c r="M824" s="246"/>
      <c r="N824" s="397"/>
      <c r="O824" s="397"/>
      <c r="P824" s="397"/>
      <c r="Q824" s="413"/>
      <c r="R824" s="413"/>
    </row>
    <row r="825" spans="1:18" x14ac:dyDescent="0.2">
      <c r="A825" s="407"/>
      <c r="B825" s="406"/>
      <c r="C825" s="395"/>
      <c r="D825" s="146" t="s">
        <v>3</v>
      </c>
      <c r="E825" s="282"/>
      <c r="F825" s="282"/>
      <c r="G825" s="362"/>
      <c r="H825" s="481"/>
      <c r="I825" s="362"/>
      <c r="J825" s="282"/>
      <c r="K825" s="51">
        <v>10</v>
      </c>
      <c r="L825" s="282"/>
      <c r="M825" s="246"/>
      <c r="N825" s="397"/>
      <c r="O825" s="397"/>
      <c r="P825" s="397"/>
      <c r="Q825" s="413"/>
      <c r="R825" s="413"/>
    </row>
    <row r="826" spans="1:18" ht="15.75" customHeight="1" x14ac:dyDescent="0.2">
      <c r="A826" s="405" t="s">
        <v>361</v>
      </c>
      <c r="B826" s="406" t="s">
        <v>358</v>
      </c>
      <c r="C826" s="505" t="s">
        <v>473</v>
      </c>
      <c r="D826" s="33" t="s">
        <v>291</v>
      </c>
      <c r="E826" s="10"/>
      <c r="F826" s="10"/>
      <c r="G826" s="10"/>
      <c r="H826" s="10"/>
      <c r="I826" s="10"/>
      <c r="J826" s="10">
        <f>SUM(J827:J831)</f>
        <v>379</v>
      </c>
      <c r="K826" s="10">
        <f>SUM(K827:K831)</f>
        <v>100</v>
      </c>
      <c r="L826" s="10">
        <f>SUM(L827:L831)</f>
        <v>25</v>
      </c>
      <c r="M826" s="10"/>
      <c r="N826" s="10"/>
      <c r="O826" s="10"/>
      <c r="P826" s="10"/>
      <c r="Q826" s="10"/>
      <c r="R826" s="10"/>
    </row>
    <row r="827" spans="1:18" x14ac:dyDescent="0.2">
      <c r="A827" s="405"/>
      <c r="B827" s="406"/>
      <c r="C827" s="505"/>
      <c r="D827" s="142" t="s">
        <v>0</v>
      </c>
      <c r="E827" s="76">
        <v>90</v>
      </c>
      <c r="F827" s="503"/>
      <c r="G827" s="246" t="s">
        <v>170</v>
      </c>
      <c r="H827" s="246"/>
      <c r="I827" s="246" t="s">
        <v>360</v>
      </c>
      <c r="J827" s="76">
        <v>90</v>
      </c>
      <c r="K827" s="83">
        <f>K832+K837+K842+K847+K852+K857+K862</f>
        <v>19</v>
      </c>
      <c r="L827" s="83">
        <f>L842</f>
        <v>5</v>
      </c>
      <c r="M827" s="368" t="s">
        <v>624</v>
      </c>
      <c r="N827" s="397"/>
      <c r="O827" s="397"/>
      <c r="P827" s="397"/>
      <c r="Q827" s="413"/>
      <c r="R827" s="413"/>
    </row>
    <row r="828" spans="1:18" x14ac:dyDescent="0.2">
      <c r="A828" s="405"/>
      <c r="B828" s="406"/>
      <c r="C828" s="505"/>
      <c r="D828" s="142" t="s">
        <v>1</v>
      </c>
      <c r="E828" s="76">
        <v>86</v>
      </c>
      <c r="F828" s="503"/>
      <c r="G828" s="246"/>
      <c r="H828" s="246"/>
      <c r="I828" s="246"/>
      <c r="J828" s="76">
        <v>86</v>
      </c>
      <c r="K828" s="175">
        <f t="shared" ref="K828:K831" si="30">K833+K838+K843+K848+K853+K858+K863</f>
        <v>20</v>
      </c>
      <c r="L828" s="165">
        <f t="shared" ref="L828:L831" si="31">L843</f>
        <v>5</v>
      </c>
      <c r="M828" s="368"/>
      <c r="N828" s="397"/>
      <c r="O828" s="397"/>
      <c r="P828" s="397"/>
      <c r="Q828" s="413"/>
      <c r="R828" s="413"/>
    </row>
    <row r="829" spans="1:18" x14ac:dyDescent="0.2">
      <c r="A829" s="405"/>
      <c r="B829" s="406"/>
      <c r="C829" s="505"/>
      <c r="D829" s="142" t="s">
        <v>5</v>
      </c>
      <c r="E829" s="76">
        <v>76</v>
      </c>
      <c r="F829" s="503"/>
      <c r="G829" s="246"/>
      <c r="H829" s="246"/>
      <c r="I829" s="246"/>
      <c r="J829" s="76">
        <v>76</v>
      </c>
      <c r="K829" s="175">
        <f t="shared" si="30"/>
        <v>21</v>
      </c>
      <c r="L829" s="165">
        <f t="shared" si="31"/>
        <v>5</v>
      </c>
      <c r="M829" s="368"/>
      <c r="N829" s="397"/>
      <c r="O829" s="397"/>
      <c r="P829" s="397"/>
      <c r="Q829" s="413"/>
      <c r="R829" s="413"/>
    </row>
    <row r="830" spans="1:18" x14ac:dyDescent="0.2">
      <c r="A830" s="405"/>
      <c r="B830" s="406"/>
      <c r="C830" s="505"/>
      <c r="D830" s="142" t="s">
        <v>2</v>
      </c>
      <c r="E830" s="76">
        <v>63</v>
      </c>
      <c r="F830" s="503"/>
      <c r="G830" s="246"/>
      <c r="H830" s="246"/>
      <c r="I830" s="246"/>
      <c r="J830" s="76">
        <v>63</v>
      </c>
      <c r="K830" s="175">
        <f t="shared" si="30"/>
        <v>21</v>
      </c>
      <c r="L830" s="165">
        <f t="shared" si="31"/>
        <v>5</v>
      </c>
      <c r="M830" s="368"/>
      <c r="N830" s="397"/>
      <c r="O830" s="397"/>
      <c r="P830" s="397"/>
      <c r="Q830" s="413"/>
      <c r="R830" s="413"/>
    </row>
    <row r="831" spans="1:18" x14ac:dyDescent="0.2">
      <c r="A831" s="405"/>
      <c r="B831" s="406"/>
      <c r="C831" s="505"/>
      <c r="D831" s="142" t="s">
        <v>3</v>
      </c>
      <c r="E831" s="76">
        <v>64</v>
      </c>
      <c r="F831" s="503"/>
      <c r="G831" s="246"/>
      <c r="H831" s="246"/>
      <c r="I831" s="246"/>
      <c r="J831" s="76">
        <v>64</v>
      </c>
      <c r="K831" s="175">
        <f t="shared" si="30"/>
        <v>19</v>
      </c>
      <c r="L831" s="165">
        <f t="shared" si="31"/>
        <v>5</v>
      </c>
      <c r="M831" s="368"/>
      <c r="N831" s="397"/>
      <c r="O831" s="397"/>
      <c r="P831" s="397"/>
      <c r="Q831" s="413"/>
      <c r="R831" s="413"/>
    </row>
    <row r="832" spans="1:18" ht="14.1" customHeight="1" x14ac:dyDescent="0.2">
      <c r="A832" s="405"/>
      <c r="B832" s="406"/>
      <c r="C832" s="395" t="s">
        <v>474</v>
      </c>
      <c r="D832" s="146" t="s">
        <v>0</v>
      </c>
      <c r="E832" s="282"/>
      <c r="F832" s="282"/>
      <c r="G832" s="362" t="s">
        <v>230</v>
      </c>
      <c r="H832" s="467" t="s">
        <v>231</v>
      </c>
      <c r="I832" s="362" t="s">
        <v>360</v>
      </c>
      <c r="J832" s="282"/>
      <c r="K832" s="40">
        <v>2</v>
      </c>
      <c r="L832" s="282"/>
      <c r="M832" s="502"/>
      <c r="N832" s="397"/>
      <c r="O832" s="397"/>
      <c r="P832" s="397"/>
      <c r="Q832" s="413"/>
      <c r="R832" s="413"/>
    </row>
    <row r="833" spans="1:19" ht="14.1" customHeight="1" x14ac:dyDescent="0.2">
      <c r="A833" s="405"/>
      <c r="B833" s="406"/>
      <c r="C833" s="395"/>
      <c r="D833" s="146" t="s">
        <v>1</v>
      </c>
      <c r="E833" s="282"/>
      <c r="F833" s="282"/>
      <c r="G833" s="362"/>
      <c r="H833" s="467"/>
      <c r="I833" s="362"/>
      <c r="J833" s="282"/>
      <c r="K833" s="40">
        <v>2</v>
      </c>
      <c r="L833" s="282"/>
      <c r="M833" s="502"/>
      <c r="N833" s="397"/>
      <c r="O833" s="397"/>
      <c r="P833" s="397"/>
      <c r="Q833" s="413"/>
      <c r="R833" s="413"/>
    </row>
    <row r="834" spans="1:19" ht="14.1" customHeight="1" x14ac:dyDescent="0.2">
      <c r="A834" s="405"/>
      <c r="B834" s="406"/>
      <c r="C834" s="395"/>
      <c r="D834" s="146" t="s">
        <v>5</v>
      </c>
      <c r="E834" s="282"/>
      <c r="F834" s="282"/>
      <c r="G834" s="362"/>
      <c r="H834" s="467"/>
      <c r="I834" s="362"/>
      <c r="J834" s="282"/>
      <c r="K834" s="40">
        <v>2</v>
      </c>
      <c r="L834" s="282"/>
      <c r="M834" s="502"/>
      <c r="N834" s="397"/>
      <c r="O834" s="397"/>
      <c r="P834" s="397"/>
      <c r="Q834" s="413"/>
      <c r="R834" s="413"/>
    </row>
    <row r="835" spans="1:19" ht="14.1" customHeight="1" x14ac:dyDescent="0.2">
      <c r="A835" s="405"/>
      <c r="B835" s="406"/>
      <c r="C835" s="395"/>
      <c r="D835" s="146" t="s">
        <v>2</v>
      </c>
      <c r="E835" s="282"/>
      <c r="F835" s="282"/>
      <c r="G835" s="362"/>
      <c r="H835" s="467"/>
      <c r="I835" s="362"/>
      <c r="J835" s="282"/>
      <c r="K835" s="40">
        <v>2</v>
      </c>
      <c r="L835" s="282"/>
      <c r="M835" s="502"/>
      <c r="N835" s="397"/>
      <c r="O835" s="397"/>
      <c r="P835" s="397"/>
      <c r="Q835" s="413"/>
      <c r="R835" s="413"/>
    </row>
    <row r="836" spans="1:19" ht="14.1" customHeight="1" x14ac:dyDescent="0.2">
      <c r="A836" s="405"/>
      <c r="B836" s="406"/>
      <c r="C836" s="395"/>
      <c r="D836" s="146" t="s">
        <v>3</v>
      </c>
      <c r="E836" s="282"/>
      <c r="F836" s="282"/>
      <c r="G836" s="362"/>
      <c r="H836" s="467"/>
      <c r="I836" s="362"/>
      <c r="J836" s="282"/>
      <c r="K836" s="40">
        <v>2</v>
      </c>
      <c r="L836" s="282"/>
      <c r="M836" s="502"/>
      <c r="N836" s="397"/>
      <c r="O836" s="397"/>
      <c r="P836" s="397"/>
      <c r="Q836" s="413"/>
      <c r="R836" s="413"/>
    </row>
    <row r="837" spans="1:19" x14ac:dyDescent="0.2">
      <c r="A837" s="405"/>
      <c r="B837" s="406"/>
      <c r="C837" s="395" t="s">
        <v>475</v>
      </c>
      <c r="D837" s="146" t="s">
        <v>0</v>
      </c>
      <c r="E837" s="282"/>
      <c r="F837" s="282"/>
      <c r="G837" s="362" t="s">
        <v>230</v>
      </c>
      <c r="H837" s="481" t="s">
        <v>541</v>
      </c>
      <c r="I837" s="362" t="s">
        <v>360</v>
      </c>
      <c r="J837" s="282"/>
      <c r="K837" s="40">
        <v>1</v>
      </c>
      <c r="L837" s="282"/>
      <c r="M837" s="282"/>
      <c r="N837" s="397"/>
      <c r="O837" s="397"/>
      <c r="P837" s="397"/>
      <c r="Q837" s="413"/>
      <c r="R837" s="413"/>
      <c r="S837" s="71"/>
    </row>
    <row r="838" spans="1:19" x14ac:dyDescent="0.2">
      <c r="A838" s="405"/>
      <c r="B838" s="406"/>
      <c r="C838" s="395"/>
      <c r="D838" s="146" t="s">
        <v>1</v>
      </c>
      <c r="E838" s="282"/>
      <c r="F838" s="282"/>
      <c r="G838" s="362"/>
      <c r="H838" s="481"/>
      <c r="I838" s="362"/>
      <c r="J838" s="282"/>
      <c r="K838" s="40">
        <v>1</v>
      </c>
      <c r="L838" s="282"/>
      <c r="M838" s="282"/>
      <c r="N838" s="397"/>
      <c r="O838" s="397"/>
      <c r="P838" s="397"/>
      <c r="Q838" s="413"/>
      <c r="R838" s="413"/>
    </row>
    <row r="839" spans="1:19" x14ac:dyDescent="0.2">
      <c r="A839" s="405"/>
      <c r="B839" s="406"/>
      <c r="C839" s="395"/>
      <c r="D839" s="146" t="s">
        <v>5</v>
      </c>
      <c r="E839" s="282"/>
      <c r="F839" s="282"/>
      <c r="G839" s="362"/>
      <c r="H839" s="481"/>
      <c r="I839" s="362"/>
      <c r="J839" s="282"/>
      <c r="K839" s="40">
        <v>1</v>
      </c>
      <c r="L839" s="282"/>
      <c r="M839" s="282"/>
      <c r="N839" s="397"/>
      <c r="O839" s="397"/>
      <c r="P839" s="397"/>
      <c r="Q839" s="413"/>
      <c r="R839" s="413"/>
    </row>
    <row r="840" spans="1:19" x14ac:dyDescent="0.2">
      <c r="A840" s="405"/>
      <c r="B840" s="406"/>
      <c r="C840" s="395"/>
      <c r="D840" s="146" t="s">
        <v>2</v>
      </c>
      <c r="E840" s="282"/>
      <c r="F840" s="282"/>
      <c r="G840" s="362"/>
      <c r="H840" s="481"/>
      <c r="I840" s="362"/>
      <c r="J840" s="282"/>
      <c r="K840" s="40">
        <v>1</v>
      </c>
      <c r="L840" s="282"/>
      <c r="M840" s="282"/>
      <c r="N840" s="397"/>
      <c r="O840" s="397"/>
      <c r="P840" s="397"/>
      <c r="Q840" s="413"/>
      <c r="R840" s="413"/>
    </row>
    <row r="841" spans="1:19" x14ac:dyDescent="0.2">
      <c r="A841" s="405"/>
      <c r="B841" s="406"/>
      <c r="C841" s="395"/>
      <c r="D841" s="146" t="s">
        <v>3</v>
      </c>
      <c r="E841" s="282"/>
      <c r="F841" s="282"/>
      <c r="G841" s="362"/>
      <c r="H841" s="481"/>
      <c r="I841" s="362"/>
      <c r="J841" s="282"/>
      <c r="K841" s="40">
        <v>1</v>
      </c>
      <c r="L841" s="282"/>
      <c r="M841" s="282"/>
      <c r="N841" s="397"/>
      <c r="O841" s="397"/>
      <c r="P841" s="397"/>
      <c r="Q841" s="413"/>
      <c r="R841" s="413"/>
    </row>
    <row r="842" spans="1:19" ht="31.5" customHeight="1" x14ac:dyDescent="0.2">
      <c r="A842" s="405"/>
      <c r="B842" s="406"/>
      <c r="C842" s="395" t="s">
        <v>407</v>
      </c>
      <c r="D842" s="146" t="s">
        <v>0</v>
      </c>
      <c r="E842" s="282"/>
      <c r="F842" s="282"/>
      <c r="G842" s="362" t="s">
        <v>170</v>
      </c>
      <c r="H842" s="282" t="s">
        <v>319</v>
      </c>
      <c r="I842" s="362" t="s">
        <v>360</v>
      </c>
      <c r="J842" s="282"/>
      <c r="K842" s="40">
        <v>5</v>
      </c>
      <c r="L842" s="51">
        <v>5</v>
      </c>
      <c r="M842" s="271" t="s">
        <v>322</v>
      </c>
      <c r="N842" s="397"/>
      <c r="O842" s="397"/>
      <c r="P842" s="397"/>
      <c r="Q842" s="413"/>
      <c r="R842" s="413"/>
    </row>
    <row r="843" spans="1:19" ht="31.5" customHeight="1" x14ac:dyDescent="0.2">
      <c r="A843" s="405"/>
      <c r="B843" s="406"/>
      <c r="C843" s="395"/>
      <c r="D843" s="146" t="s">
        <v>1</v>
      </c>
      <c r="E843" s="282"/>
      <c r="F843" s="282"/>
      <c r="G843" s="362"/>
      <c r="H843" s="282"/>
      <c r="I843" s="362"/>
      <c r="J843" s="282"/>
      <c r="K843" s="51">
        <v>5</v>
      </c>
      <c r="L843" s="51">
        <v>5</v>
      </c>
      <c r="M843" s="271"/>
      <c r="N843" s="397"/>
      <c r="O843" s="397"/>
      <c r="P843" s="397"/>
      <c r="Q843" s="413"/>
      <c r="R843" s="413"/>
    </row>
    <row r="844" spans="1:19" ht="31.5" customHeight="1" x14ac:dyDescent="0.2">
      <c r="A844" s="405"/>
      <c r="B844" s="406"/>
      <c r="C844" s="395"/>
      <c r="D844" s="146" t="s">
        <v>5</v>
      </c>
      <c r="E844" s="282"/>
      <c r="F844" s="282"/>
      <c r="G844" s="362"/>
      <c r="H844" s="282"/>
      <c r="I844" s="362"/>
      <c r="J844" s="282"/>
      <c r="K844" s="51">
        <v>5</v>
      </c>
      <c r="L844" s="51">
        <v>5</v>
      </c>
      <c r="M844" s="271"/>
      <c r="N844" s="397"/>
      <c r="O844" s="397"/>
      <c r="P844" s="397"/>
      <c r="Q844" s="413"/>
      <c r="R844" s="413"/>
    </row>
    <row r="845" spans="1:19" ht="31.5" customHeight="1" x14ac:dyDescent="0.2">
      <c r="A845" s="405"/>
      <c r="B845" s="406"/>
      <c r="C845" s="395"/>
      <c r="D845" s="146" t="s">
        <v>2</v>
      </c>
      <c r="E845" s="282"/>
      <c r="F845" s="282"/>
      <c r="G845" s="362"/>
      <c r="H845" s="282"/>
      <c r="I845" s="362"/>
      <c r="J845" s="282"/>
      <c r="K845" s="51">
        <v>5</v>
      </c>
      <c r="L845" s="51">
        <v>5</v>
      </c>
      <c r="M845" s="271"/>
      <c r="N845" s="397"/>
      <c r="O845" s="397"/>
      <c r="P845" s="397"/>
      <c r="Q845" s="413"/>
      <c r="R845" s="413"/>
    </row>
    <row r="846" spans="1:19" ht="31.5" customHeight="1" x14ac:dyDescent="0.2">
      <c r="A846" s="405"/>
      <c r="B846" s="406"/>
      <c r="C846" s="395"/>
      <c r="D846" s="146" t="s">
        <v>3</v>
      </c>
      <c r="E846" s="282"/>
      <c r="F846" s="282"/>
      <c r="G846" s="362"/>
      <c r="H846" s="282"/>
      <c r="I846" s="362"/>
      <c r="J846" s="282"/>
      <c r="K846" s="51">
        <v>5</v>
      </c>
      <c r="L846" s="51">
        <v>5</v>
      </c>
      <c r="M846" s="271"/>
      <c r="N846" s="397"/>
      <c r="O846" s="397"/>
      <c r="P846" s="397"/>
      <c r="Q846" s="413"/>
      <c r="R846" s="413"/>
    </row>
    <row r="847" spans="1:19" ht="12.75" customHeight="1" x14ac:dyDescent="0.2">
      <c r="A847" s="405"/>
      <c r="B847" s="406"/>
      <c r="C847" s="395" t="s">
        <v>476</v>
      </c>
      <c r="D847" s="146" t="s">
        <v>0</v>
      </c>
      <c r="E847" s="282"/>
      <c r="F847" s="282"/>
      <c r="G847" s="362" t="s">
        <v>230</v>
      </c>
      <c r="H847" s="467" t="s">
        <v>232</v>
      </c>
      <c r="I847" s="362" t="s">
        <v>360</v>
      </c>
      <c r="J847" s="282"/>
      <c r="K847" s="40"/>
      <c r="L847" s="282"/>
      <c r="M847" s="282"/>
      <c r="N847" s="397"/>
      <c r="O847" s="397"/>
      <c r="P847" s="397"/>
      <c r="Q847" s="413"/>
      <c r="R847" s="413"/>
    </row>
    <row r="848" spans="1:19" x14ac:dyDescent="0.2">
      <c r="A848" s="405"/>
      <c r="B848" s="406"/>
      <c r="C848" s="395"/>
      <c r="D848" s="146" t="s">
        <v>1</v>
      </c>
      <c r="E848" s="282"/>
      <c r="F848" s="282"/>
      <c r="G848" s="362"/>
      <c r="H848" s="467"/>
      <c r="I848" s="362"/>
      <c r="J848" s="282"/>
      <c r="K848" s="40">
        <v>1</v>
      </c>
      <c r="L848" s="282"/>
      <c r="M848" s="282"/>
      <c r="N848" s="397"/>
      <c r="O848" s="397"/>
      <c r="P848" s="397"/>
      <c r="Q848" s="413"/>
      <c r="R848" s="413"/>
    </row>
    <row r="849" spans="1:19" x14ac:dyDescent="0.2">
      <c r="A849" s="405"/>
      <c r="B849" s="406"/>
      <c r="C849" s="395"/>
      <c r="D849" s="146" t="s">
        <v>5</v>
      </c>
      <c r="E849" s="282"/>
      <c r="F849" s="282"/>
      <c r="G849" s="362"/>
      <c r="H849" s="467"/>
      <c r="I849" s="362"/>
      <c r="J849" s="282"/>
      <c r="K849" s="40">
        <v>1</v>
      </c>
      <c r="L849" s="282"/>
      <c r="M849" s="282"/>
      <c r="N849" s="397"/>
      <c r="O849" s="397"/>
      <c r="P849" s="397"/>
      <c r="Q849" s="413"/>
      <c r="R849" s="413"/>
    </row>
    <row r="850" spans="1:19" x14ac:dyDescent="0.2">
      <c r="A850" s="405"/>
      <c r="B850" s="406"/>
      <c r="C850" s="395"/>
      <c r="D850" s="146" t="s">
        <v>2</v>
      </c>
      <c r="E850" s="282"/>
      <c r="F850" s="282"/>
      <c r="G850" s="362"/>
      <c r="H850" s="467"/>
      <c r="I850" s="362"/>
      <c r="J850" s="282"/>
      <c r="K850" s="40">
        <v>1</v>
      </c>
      <c r="L850" s="282"/>
      <c r="M850" s="282"/>
      <c r="N850" s="397"/>
      <c r="O850" s="397"/>
      <c r="P850" s="397"/>
      <c r="Q850" s="413"/>
      <c r="R850" s="413"/>
    </row>
    <row r="851" spans="1:19" x14ac:dyDescent="0.2">
      <c r="A851" s="405"/>
      <c r="B851" s="406"/>
      <c r="C851" s="395"/>
      <c r="D851" s="146" t="s">
        <v>3</v>
      </c>
      <c r="E851" s="282"/>
      <c r="F851" s="282"/>
      <c r="G851" s="362"/>
      <c r="H851" s="467"/>
      <c r="I851" s="362"/>
      <c r="J851" s="282"/>
      <c r="K851" s="40"/>
      <c r="L851" s="282"/>
      <c r="M851" s="282"/>
      <c r="N851" s="397"/>
      <c r="O851" s="397"/>
      <c r="P851" s="397"/>
      <c r="Q851" s="413"/>
      <c r="R851" s="413"/>
    </row>
    <row r="852" spans="1:19" s="71" customFormat="1" ht="12.95" customHeight="1" x14ac:dyDescent="0.2">
      <c r="A852" s="405"/>
      <c r="B852" s="406"/>
      <c r="C852" s="395" t="s">
        <v>470</v>
      </c>
      <c r="D852" s="147" t="s">
        <v>0</v>
      </c>
      <c r="E852" s="238"/>
      <c r="F852" s="238"/>
      <c r="G852" s="368" t="s">
        <v>230</v>
      </c>
      <c r="H852" s="272" t="s">
        <v>396</v>
      </c>
      <c r="I852" s="368" t="s">
        <v>360</v>
      </c>
      <c r="J852" s="238"/>
      <c r="K852" s="77"/>
      <c r="L852" s="238"/>
      <c r="M852" s="508"/>
      <c r="N852" s="500"/>
      <c r="O852" s="500"/>
      <c r="P852" s="500"/>
      <c r="Q852" s="501"/>
      <c r="R852" s="501"/>
      <c r="S852" s="70"/>
    </row>
    <row r="853" spans="1:19" s="71" customFormat="1" x14ac:dyDescent="0.2">
      <c r="A853" s="405"/>
      <c r="B853" s="406"/>
      <c r="C853" s="395"/>
      <c r="D853" s="147" t="s">
        <v>1</v>
      </c>
      <c r="E853" s="238"/>
      <c r="F853" s="238"/>
      <c r="G853" s="368"/>
      <c r="H853" s="272"/>
      <c r="I853" s="368"/>
      <c r="J853" s="238"/>
      <c r="K853" s="77"/>
      <c r="L853" s="238"/>
      <c r="M853" s="508"/>
      <c r="N853" s="500"/>
      <c r="O853" s="500"/>
      <c r="P853" s="500"/>
      <c r="Q853" s="501"/>
      <c r="R853" s="501"/>
      <c r="S853" s="70"/>
    </row>
    <row r="854" spans="1:19" s="71" customFormat="1" x14ac:dyDescent="0.2">
      <c r="A854" s="405"/>
      <c r="B854" s="406"/>
      <c r="C854" s="395"/>
      <c r="D854" s="147" t="s">
        <v>5</v>
      </c>
      <c r="E854" s="238"/>
      <c r="F854" s="238"/>
      <c r="G854" s="368"/>
      <c r="H854" s="272"/>
      <c r="I854" s="368"/>
      <c r="J854" s="238"/>
      <c r="K854" s="77">
        <v>1</v>
      </c>
      <c r="L854" s="238"/>
      <c r="M854" s="508"/>
      <c r="N854" s="500"/>
      <c r="O854" s="500"/>
      <c r="P854" s="500"/>
      <c r="Q854" s="501"/>
      <c r="R854" s="501"/>
      <c r="S854" s="70"/>
    </row>
    <row r="855" spans="1:19" s="71" customFormat="1" x14ac:dyDescent="0.2">
      <c r="A855" s="405"/>
      <c r="B855" s="406"/>
      <c r="C855" s="395"/>
      <c r="D855" s="147" t="s">
        <v>2</v>
      </c>
      <c r="E855" s="238"/>
      <c r="F855" s="238"/>
      <c r="G855" s="368"/>
      <c r="H855" s="272"/>
      <c r="I855" s="368"/>
      <c r="J855" s="238"/>
      <c r="K855" s="77">
        <v>1</v>
      </c>
      <c r="L855" s="238"/>
      <c r="M855" s="508"/>
      <c r="N855" s="500"/>
      <c r="O855" s="500"/>
      <c r="P855" s="500"/>
      <c r="Q855" s="501"/>
      <c r="R855" s="501"/>
      <c r="S855" s="70"/>
    </row>
    <row r="856" spans="1:19" s="71" customFormat="1" x14ac:dyDescent="0.2">
      <c r="A856" s="405"/>
      <c r="B856" s="406"/>
      <c r="C856" s="395"/>
      <c r="D856" s="147" t="s">
        <v>3</v>
      </c>
      <c r="E856" s="238"/>
      <c r="F856" s="238"/>
      <c r="G856" s="368"/>
      <c r="H856" s="272"/>
      <c r="I856" s="368"/>
      <c r="J856" s="238"/>
      <c r="K856" s="77"/>
      <c r="L856" s="238"/>
      <c r="M856" s="508"/>
      <c r="N856" s="500"/>
      <c r="O856" s="500"/>
      <c r="P856" s="500"/>
      <c r="Q856" s="501"/>
      <c r="R856" s="501"/>
      <c r="S856" s="70"/>
    </row>
    <row r="857" spans="1:19" ht="13.5" customHeight="1" x14ac:dyDescent="0.2">
      <c r="A857" s="405"/>
      <c r="B857" s="406"/>
      <c r="C857" s="395" t="s">
        <v>477</v>
      </c>
      <c r="D857" s="146" t="s">
        <v>0</v>
      </c>
      <c r="E857" s="282"/>
      <c r="F857" s="282"/>
      <c r="G857" s="362" t="s">
        <v>230</v>
      </c>
      <c r="H857" s="481" t="s">
        <v>478</v>
      </c>
      <c r="I857" s="362" t="s">
        <v>360</v>
      </c>
      <c r="J857" s="282"/>
      <c r="K857" s="40">
        <v>1</v>
      </c>
      <c r="L857" s="282"/>
      <c r="M857" s="282"/>
      <c r="N857" s="397"/>
      <c r="O857" s="397"/>
      <c r="P857" s="397"/>
      <c r="Q857" s="413"/>
      <c r="R857" s="413"/>
    </row>
    <row r="858" spans="1:19" x14ac:dyDescent="0.2">
      <c r="A858" s="405"/>
      <c r="B858" s="406"/>
      <c r="C858" s="395"/>
      <c r="D858" s="146" t="s">
        <v>1</v>
      </c>
      <c r="E858" s="282"/>
      <c r="F858" s="282"/>
      <c r="G858" s="362"/>
      <c r="H858" s="481"/>
      <c r="I858" s="362"/>
      <c r="J858" s="282"/>
      <c r="K858" s="40">
        <v>1</v>
      </c>
      <c r="L858" s="282"/>
      <c r="M858" s="282"/>
      <c r="N858" s="397"/>
      <c r="O858" s="397"/>
      <c r="P858" s="397"/>
      <c r="Q858" s="413"/>
      <c r="R858" s="413"/>
    </row>
    <row r="859" spans="1:19" x14ac:dyDescent="0.2">
      <c r="A859" s="405"/>
      <c r="B859" s="406"/>
      <c r="C859" s="395"/>
      <c r="D859" s="146" t="s">
        <v>5</v>
      </c>
      <c r="E859" s="282"/>
      <c r="F859" s="282"/>
      <c r="G859" s="362"/>
      <c r="H859" s="481"/>
      <c r="I859" s="362"/>
      <c r="J859" s="282"/>
      <c r="K859" s="40">
        <v>1</v>
      </c>
      <c r="L859" s="282"/>
      <c r="M859" s="282"/>
      <c r="N859" s="397"/>
      <c r="O859" s="397"/>
      <c r="P859" s="397"/>
      <c r="Q859" s="413"/>
      <c r="R859" s="413"/>
    </row>
    <row r="860" spans="1:19" x14ac:dyDescent="0.2">
      <c r="A860" s="405"/>
      <c r="B860" s="406"/>
      <c r="C860" s="395"/>
      <c r="D860" s="146" t="s">
        <v>2</v>
      </c>
      <c r="E860" s="282"/>
      <c r="F860" s="282"/>
      <c r="G860" s="362"/>
      <c r="H860" s="481"/>
      <c r="I860" s="362"/>
      <c r="J860" s="282"/>
      <c r="K860" s="40">
        <v>1</v>
      </c>
      <c r="L860" s="282"/>
      <c r="M860" s="282"/>
      <c r="N860" s="397"/>
      <c r="O860" s="397"/>
      <c r="P860" s="397"/>
      <c r="Q860" s="413"/>
      <c r="R860" s="413"/>
    </row>
    <row r="861" spans="1:19" x14ac:dyDescent="0.2">
      <c r="A861" s="405"/>
      <c r="B861" s="406"/>
      <c r="C861" s="395"/>
      <c r="D861" s="146" t="s">
        <v>3</v>
      </c>
      <c r="E861" s="282"/>
      <c r="F861" s="282"/>
      <c r="G861" s="362"/>
      <c r="H861" s="481"/>
      <c r="I861" s="362"/>
      <c r="J861" s="282"/>
      <c r="K861" s="40">
        <v>1</v>
      </c>
      <c r="L861" s="282"/>
      <c r="M861" s="282"/>
      <c r="N861" s="397"/>
      <c r="O861" s="397"/>
      <c r="P861" s="397"/>
      <c r="Q861" s="413"/>
      <c r="R861" s="413"/>
    </row>
    <row r="862" spans="1:19" x14ac:dyDescent="0.2">
      <c r="A862" s="405"/>
      <c r="B862" s="406"/>
      <c r="C862" s="395" t="s">
        <v>411</v>
      </c>
      <c r="D862" s="146" t="s">
        <v>0</v>
      </c>
      <c r="E862" s="282"/>
      <c r="F862" s="282"/>
      <c r="G862" s="362" t="s">
        <v>170</v>
      </c>
      <c r="H862" s="481" t="s">
        <v>472</v>
      </c>
      <c r="I862" s="362" t="s">
        <v>372</v>
      </c>
      <c r="J862" s="282"/>
      <c r="K862" s="40">
        <v>10</v>
      </c>
      <c r="L862" s="282"/>
      <c r="M862" s="246" t="s">
        <v>620</v>
      </c>
      <c r="N862" s="397"/>
      <c r="O862" s="397"/>
      <c r="P862" s="397"/>
      <c r="Q862" s="413"/>
      <c r="R862" s="413"/>
    </row>
    <row r="863" spans="1:19" x14ac:dyDescent="0.2">
      <c r="A863" s="405"/>
      <c r="B863" s="406"/>
      <c r="C863" s="395"/>
      <c r="D863" s="146" t="s">
        <v>1</v>
      </c>
      <c r="E863" s="282"/>
      <c r="F863" s="282"/>
      <c r="G863" s="362"/>
      <c r="H863" s="481"/>
      <c r="I863" s="362"/>
      <c r="J863" s="282"/>
      <c r="K863" s="51">
        <v>10</v>
      </c>
      <c r="L863" s="282"/>
      <c r="M863" s="246"/>
      <c r="N863" s="397"/>
      <c r="O863" s="397"/>
      <c r="P863" s="397"/>
      <c r="Q863" s="413"/>
      <c r="R863" s="413"/>
    </row>
    <row r="864" spans="1:19" x14ac:dyDescent="0.2">
      <c r="A864" s="405"/>
      <c r="B864" s="406"/>
      <c r="C864" s="395"/>
      <c r="D864" s="146" t="s">
        <v>5</v>
      </c>
      <c r="E864" s="282"/>
      <c r="F864" s="282"/>
      <c r="G864" s="362"/>
      <c r="H864" s="481"/>
      <c r="I864" s="362"/>
      <c r="J864" s="282"/>
      <c r="K864" s="51">
        <v>10</v>
      </c>
      <c r="L864" s="282"/>
      <c r="M864" s="246"/>
      <c r="N864" s="397"/>
      <c r="O864" s="397"/>
      <c r="P864" s="397"/>
      <c r="Q864" s="413"/>
      <c r="R864" s="413"/>
    </row>
    <row r="865" spans="1:18" x14ac:dyDescent="0.2">
      <c r="A865" s="405"/>
      <c r="B865" s="406"/>
      <c r="C865" s="395"/>
      <c r="D865" s="146" t="s">
        <v>2</v>
      </c>
      <c r="E865" s="282"/>
      <c r="F865" s="282"/>
      <c r="G865" s="362"/>
      <c r="H865" s="481"/>
      <c r="I865" s="362"/>
      <c r="J865" s="282"/>
      <c r="K865" s="51">
        <v>10</v>
      </c>
      <c r="L865" s="282"/>
      <c r="M865" s="246"/>
      <c r="N865" s="397"/>
      <c r="O865" s="397"/>
      <c r="P865" s="397"/>
      <c r="Q865" s="413"/>
      <c r="R865" s="413"/>
    </row>
    <row r="866" spans="1:18" x14ac:dyDescent="0.2">
      <c r="A866" s="405"/>
      <c r="B866" s="406"/>
      <c r="C866" s="395"/>
      <c r="D866" s="146" t="s">
        <v>3</v>
      </c>
      <c r="E866" s="282"/>
      <c r="F866" s="282"/>
      <c r="G866" s="362"/>
      <c r="H866" s="481"/>
      <c r="I866" s="362"/>
      <c r="J866" s="282"/>
      <c r="K866" s="51">
        <v>10</v>
      </c>
      <c r="L866" s="282"/>
      <c r="M866" s="246"/>
      <c r="N866" s="397"/>
      <c r="O866" s="397"/>
      <c r="P866" s="397"/>
      <c r="Q866" s="413"/>
      <c r="R866" s="413"/>
    </row>
    <row r="867" spans="1:18" ht="15" customHeight="1" x14ac:dyDescent="0.2">
      <c r="A867" s="506" t="s">
        <v>549</v>
      </c>
      <c r="B867" s="506"/>
      <c r="C867" s="506"/>
      <c r="D867" s="506"/>
      <c r="E867" s="506"/>
      <c r="F867" s="506"/>
      <c r="G867" s="506"/>
      <c r="H867" s="506"/>
      <c r="I867" s="506"/>
      <c r="J867" s="506"/>
      <c r="K867" s="506"/>
      <c r="L867" s="506"/>
      <c r="M867" s="506"/>
      <c r="N867" s="506"/>
      <c r="O867" s="506"/>
      <c r="P867" s="506"/>
      <c r="Q867" s="506"/>
      <c r="R867" s="506"/>
    </row>
    <row r="868" spans="1:18" ht="15" customHeight="1" x14ac:dyDescent="0.2">
      <c r="A868" s="339" t="s">
        <v>233</v>
      </c>
      <c r="B868" s="352" t="s">
        <v>234</v>
      </c>
      <c r="C868" s="379" t="s">
        <v>363</v>
      </c>
      <c r="D868" s="34" t="s">
        <v>291</v>
      </c>
      <c r="E868" s="15"/>
      <c r="F868" s="15"/>
      <c r="G868" s="15"/>
      <c r="H868" s="15"/>
      <c r="I868" s="15"/>
      <c r="J868" s="15">
        <f>SUM(J869:J873)</f>
        <v>124</v>
      </c>
      <c r="K868" s="15">
        <f>SUM(K869:K873)</f>
        <v>34</v>
      </c>
      <c r="L868" s="15">
        <f>SUM(L869:L873)</f>
        <v>10</v>
      </c>
      <c r="M868" s="15"/>
      <c r="N868" s="15"/>
      <c r="O868" s="15">
        <f>SUM(O869:O873)</f>
        <v>20</v>
      </c>
      <c r="P868" s="15">
        <f>SUM(P869:P873)</f>
        <v>10</v>
      </c>
      <c r="Q868" s="15">
        <f>SUM(Q869:Q873)</f>
        <v>20</v>
      </c>
      <c r="R868" s="15">
        <f>SUM(R869:R873)</f>
        <v>318</v>
      </c>
    </row>
    <row r="869" spans="1:18" ht="12.75" customHeight="1" x14ac:dyDescent="0.2">
      <c r="A869" s="340"/>
      <c r="B869" s="353"/>
      <c r="C869" s="380"/>
      <c r="D869" s="142" t="s">
        <v>0</v>
      </c>
      <c r="E869" s="49">
        <v>89</v>
      </c>
      <c r="F869" s="397"/>
      <c r="G869" s="362" t="s">
        <v>309</v>
      </c>
      <c r="H869" s="467" t="s">
        <v>231</v>
      </c>
      <c r="I869" s="362" t="s">
        <v>373</v>
      </c>
      <c r="J869" s="41">
        <v>19</v>
      </c>
      <c r="K869" s="41">
        <f>K874+K889</f>
        <v>6</v>
      </c>
      <c r="L869" s="41">
        <f>L874</f>
        <v>2</v>
      </c>
      <c r="M869" s="368" t="s">
        <v>624</v>
      </c>
      <c r="N869" s="362" t="s">
        <v>235</v>
      </c>
      <c r="O869" s="41">
        <f>O884</f>
        <v>4</v>
      </c>
      <c r="P869" s="41">
        <f>P884</f>
        <v>2</v>
      </c>
      <c r="Q869" s="41">
        <f>Q884</f>
        <v>4</v>
      </c>
      <c r="R869" s="41">
        <f>R889</f>
        <v>57</v>
      </c>
    </row>
    <row r="870" spans="1:18" ht="12.75" customHeight="1" x14ac:dyDescent="0.2">
      <c r="A870" s="340"/>
      <c r="B870" s="353"/>
      <c r="C870" s="380"/>
      <c r="D870" s="142" t="s">
        <v>1</v>
      </c>
      <c r="E870" s="49">
        <v>131</v>
      </c>
      <c r="F870" s="397"/>
      <c r="G870" s="362"/>
      <c r="H870" s="467"/>
      <c r="I870" s="362"/>
      <c r="J870" s="41">
        <v>25</v>
      </c>
      <c r="K870" s="177">
        <f t="shared" ref="K870:K873" si="32">K875+K890</f>
        <v>7</v>
      </c>
      <c r="L870" s="218">
        <f>L875</f>
        <v>2</v>
      </c>
      <c r="M870" s="368"/>
      <c r="N870" s="362"/>
      <c r="O870" s="166">
        <f t="shared" ref="O870:Q873" si="33">O885</f>
        <v>4</v>
      </c>
      <c r="P870" s="166">
        <f t="shared" si="33"/>
        <v>2</v>
      </c>
      <c r="Q870" s="177">
        <f t="shared" si="33"/>
        <v>4</v>
      </c>
      <c r="R870" s="177">
        <f t="shared" ref="R870:R873" si="34">R890</f>
        <v>70</v>
      </c>
    </row>
    <row r="871" spans="1:18" ht="12.75" customHeight="1" x14ac:dyDescent="0.2">
      <c r="A871" s="340"/>
      <c r="B871" s="353"/>
      <c r="C871" s="380"/>
      <c r="D871" s="142" t="s">
        <v>5</v>
      </c>
      <c r="E871" s="49">
        <v>159</v>
      </c>
      <c r="F871" s="397"/>
      <c r="G871" s="362"/>
      <c r="H871" s="467"/>
      <c r="I871" s="362"/>
      <c r="J871" s="41">
        <v>33</v>
      </c>
      <c r="K871" s="177">
        <f t="shared" si="32"/>
        <v>8</v>
      </c>
      <c r="L871" s="218">
        <f t="shared" ref="L871:L873" si="35">L876</f>
        <v>2</v>
      </c>
      <c r="M871" s="368"/>
      <c r="N871" s="362"/>
      <c r="O871" s="166">
        <f t="shared" si="33"/>
        <v>4</v>
      </c>
      <c r="P871" s="166">
        <f t="shared" si="33"/>
        <v>2</v>
      </c>
      <c r="Q871" s="177">
        <f t="shared" si="33"/>
        <v>4</v>
      </c>
      <c r="R871" s="177">
        <f t="shared" si="34"/>
        <v>76</v>
      </c>
    </row>
    <row r="872" spans="1:18" ht="12.75" customHeight="1" x14ac:dyDescent="0.2">
      <c r="A872" s="340"/>
      <c r="B872" s="353"/>
      <c r="C872" s="380"/>
      <c r="D872" s="142" t="s">
        <v>2</v>
      </c>
      <c r="E872" s="49">
        <v>89</v>
      </c>
      <c r="F872" s="397"/>
      <c r="G872" s="362"/>
      <c r="H872" s="467"/>
      <c r="I872" s="362"/>
      <c r="J872" s="41">
        <v>17</v>
      </c>
      <c r="K872" s="177">
        <f t="shared" si="32"/>
        <v>5</v>
      </c>
      <c r="L872" s="218">
        <f t="shared" si="35"/>
        <v>2</v>
      </c>
      <c r="M872" s="368"/>
      <c r="N872" s="362"/>
      <c r="O872" s="166">
        <f t="shared" si="33"/>
        <v>4</v>
      </c>
      <c r="P872" s="166">
        <f t="shared" si="33"/>
        <v>2</v>
      </c>
      <c r="Q872" s="177">
        <f t="shared" si="33"/>
        <v>4</v>
      </c>
      <c r="R872" s="177">
        <f t="shared" si="34"/>
        <v>45</v>
      </c>
    </row>
    <row r="873" spans="1:18" ht="12.75" customHeight="1" x14ac:dyDescent="0.2">
      <c r="A873" s="340"/>
      <c r="B873" s="353"/>
      <c r="C873" s="381"/>
      <c r="D873" s="142" t="s">
        <v>3</v>
      </c>
      <c r="E873" s="49">
        <v>157</v>
      </c>
      <c r="F873" s="397"/>
      <c r="G873" s="362"/>
      <c r="H873" s="467"/>
      <c r="I873" s="362"/>
      <c r="J873" s="41">
        <v>30</v>
      </c>
      <c r="K873" s="177">
        <f t="shared" si="32"/>
        <v>8</v>
      </c>
      <c r="L873" s="218">
        <f t="shared" si="35"/>
        <v>2</v>
      </c>
      <c r="M873" s="368"/>
      <c r="N873" s="362"/>
      <c r="O873" s="166">
        <f t="shared" si="33"/>
        <v>4</v>
      </c>
      <c r="P873" s="166">
        <f t="shared" si="33"/>
        <v>2</v>
      </c>
      <c r="Q873" s="177">
        <f t="shared" si="33"/>
        <v>4</v>
      </c>
      <c r="R873" s="177">
        <f t="shared" si="34"/>
        <v>70</v>
      </c>
    </row>
    <row r="874" spans="1:18" x14ac:dyDescent="0.2">
      <c r="A874" s="340"/>
      <c r="B874" s="353"/>
      <c r="C874" s="348" t="s">
        <v>474</v>
      </c>
      <c r="D874" s="146" t="s">
        <v>0</v>
      </c>
      <c r="E874" s="40">
        <v>93</v>
      </c>
      <c r="F874" s="397"/>
      <c r="G874" s="362" t="s">
        <v>309</v>
      </c>
      <c r="H874" s="467" t="s">
        <v>231</v>
      </c>
      <c r="I874" s="362" t="s">
        <v>373</v>
      </c>
      <c r="J874" s="282"/>
      <c r="K874" s="40">
        <v>2</v>
      </c>
      <c r="L874" s="217">
        <v>2</v>
      </c>
      <c r="M874" s="397"/>
      <c r="N874" s="282"/>
      <c r="O874" s="282"/>
      <c r="P874" s="282"/>
      <c r="Q874" s="282"/>
      <c r="R874" s="282"/>
    </row>
    <row r="875" spans="1:18" x14ac:dyDescent="0.2">
      <c r="A875" s="340"/>
      <c r="B875" s="353"/>
      <c r="C875" s="348"/>
      <c r="D875" s="146" t="s">
        <v>1</v>
      </c>
      <c r="E875" s="40">
        <v>135</v>
      </c>
      <c r="F875" s="397"/>
      <c r="G875" s="362"/>
      <c r="H875" s="467"/>
      <c r="I875" s="362"/>
      <c r="J875" s="282"/>
      <c r="K875" s="40">
        <v>2</v>
      </c>
      <c r="L875" s="217">
        <v>2</v>
      </c>
      <c r="M875" s="397"/>
      <c r="N875" s="282"/>
      <c r="O875" s="282"/>
      <c r="P875" s="282"/>
      <c r="Q875" s="282"/>
      <c r="R875" s="282"/>
    </row>
    <row r="876" spans="1:18" x14ac:dyDescent="0.2">
      <c r="A876" s="340"/>
      <c r="B876" s="353"/>
      <c r="C876" s="348"/>
      <c r="D876" s="146" t="s">
        <v>5</v>
      </c>
      <c r="E876" s="40">
        <v>165</v>
      </c>
      <c r="F876" s="397"/>
      <c r="G876" s="362"/>
      <c r="H876" s="467"/>
      <c r="I876" s="362"/>
      <c r="J876" s="282"/>
      <c r="K876" s="40">
        <v>2</v>
      </c>
      <c r="L876" s="217">
        <v>2</v>
      </c>
      <c r="M876" s="397"/>
      <c r="N876" s="282"/>
      <c r="O876" s="282"/>
      <c r="P876" s="282"/>
      <c r="Q876" s="282"/>
      <c r="R876" s="282"/>
    </row>
    <row r="877" spans="1:18" x14ac:dyDescent="0.2">
      <c r="A877" s="340"/>
      <c r="B877" s="353"/>
      <c r="C877" s="348"/>
      <c r="D877" s="146" t="s">
        <v>2</v>
      </c>
      <c r="E877" s="40">
        <v>87</v>
      </c>
      <c r="F877" s="397"/>
      <c r="G877" s="362"/>
      <c r="H877" s="467"/>
      <c r="I877" s="362"/>
      <c r="J877" s="282"/>
      <c r="K877" s="40">
        <v>2</v>
      </c>
      <c r="L877" s="217">
        <v>2</v>
      </c>
      <c r="M877" s="397"/>
      <c r="N877" s="282"/>
      <c r="O877" s="282"/>
      <c r="P877" s="282"/>
      <c r="Q877" s="282"/>
      <c r="R877" s="282"/>
    </row>
    <row r="878" spans="1:18" x14ac:dyDescent="0.2">
      <c r="A878" s="340"/>
      <c r="B878" s="353"/>
      <c r="C878" s="348"/>
      <c r="D878" s="146" t="s">
        <v>3</v>
      </c>
      <c r="E878" s="40">
        <v>147</v>
      </c>
      <c r="F878" s="397"/>
      <c r="G878" s="362"/>
      <c r="H878" s="467"/>
      <c r="I878" s="362"/>
      <c r="J878" s="282"/>
      <c r="K878" s="40">
        <v>2</v>
      </c>
      <c r="L878" s="217">
        <v>2</v>
      </c>
      <c r="M878" s="397"/>
      <c r="N878" s="282"/>
      <c r="O878" s="282"/>
      <c r="P878" s="282"/>
      <c r="Q878" s="282"/>
      <c r="R878" s="282"/>
    </row>
    <row r="879" spans="1:18" x14ac:dyDescent="0.2">
      <c r="A879" s="340"/>
      <c r="B879" s="353"/>
      <c r="C879" s="348" t="s">
        <v>460</v>
      </c>
      <c r="D879" s="146" t="s">
        <v>0</v>
      </c>
      <c r="E879" s="40">
        <v>93</v>
      </c>
      <c r="F879" s="397"/>
      <c r="G879" s="362" t="s">
        <v>309</v>
      </c>
      <c r="H879" s="467" t="s">
        <v>231</v>
      </c>
      <c r="I879" s="362" t="s">
        <v>373</v>
      </c>
      <c r="J879" s="282"/>
      <c r="K879" s="282"/>
      <c r="L879" s="282"/>
      <c r="M879" s="397"/>
      <c r="N879" s="282"/>
      <c r="O879" s="282"/>
      <c r="P879" s="282"/>
      <c r="Q879" s="282"/>
      <c r="R879" s="282"/>
    </row>
    <row r="880" spans="1:18" x14ac:dyDescent="0.2">
      <c r="A880" s="340"/>
      <c r="B880" s="353"/>
      <c r="C880" s="348"/>
      <c r="D880" s="146" t="s">
        <v>1</v>
      </c>
      <c r="E880" s="40">
        <v>135</v>
      </c>
      <c r="F880" s="397"/>
      <c r="G880" s="362"/>
      <c r="H880" s="467"/>
      <c r="I880" s="362"/>
      <c r="J880" s="282"/>
      <c r="K880" s="282"/>
      <c r="L880" s="282"/>
      <c r="M880" s="397"/>
      <c r="N880" s="282"/>
      <c r="O880" s="282"/>
      <c r="P880" s="282"/>
      <c r="Q880" s="282"/>
      <c r="R880" s="282"/>
    </row>
    <row r="881" spans="1:19" x14ac:dyDescent="0.2">
      <c r="A881" s="340"/>
      <c r="B881" s="353"/>
      <c r="C881" s="348"/>
      <c r="D881" s="146" t="s">
        <v>5</v>
      </c>
      <c r="E881" s="40">
        <v>165</v>
      </c>
      <c r="F881" s="397"/>
      <c r="G881" s="362"/>
      <c r="H881" s="467"/>
      <c r="I881" s="362"/>
      <c r="J881" s="282"/>
      <c r="K881" s="282"/>
      <c r="L881" s="282"/>
      <c r="M881" s="397"/>
      <c r="N881" s="282"/>
      <c r="O881" s="282"/>
      <c r="P881" s="282"/>
      <c r="Q881" s="282"/>
      <c r="R881" s="282"/>
    </row>
    <row r="882" spans="1:19" x14ac:dyDescent="0.2">
      <c r="A882" s="340"/>
      <c r="B882" s="353"/>
      <c r="C882" s="348"/>
      <c r="D882" s="146" t="s">
        <v>2</v>
      </c>
      <c r="E882" s="40">
        <v>87</v>
      </c>
      <c r="F882" s="397"/>
      <c r="G882" s="362"/>
      <c r="H882" s="467"/>
      <c r="I882" s="362"/>
      <c r="J882" s="282"/>
      <c r="K882" s="282"/>
      <c r="L882" s="282"/>
      <c r="M882" s="397"/>
      <c r="N882" s="282"/>
      <c r="O882" s="282"/>
      <c r="P882" s="282"/>
      <c r="Q882" s="282"/>
      <c r="R882" s="282"/>
    </row>
    <row r="883" spans="1:19" x14ac:dyDescent="0.2">
      <c r="A883" s="340"/>
      <c r="B883" s="353"/>
      <c r="C883" s="348"/>
      <c r="D883" s="146" t="s">
        <v>3</v>
      </c>
      <c r="E883" s="40">
        <v>147</v>
      </c>
      <c r="F883" s="397"/>
      <c r="G883" s="362"/>
      <c r="H883" s="467"/>
      <c r="I883" s="362"/>
      <c r="J883" s="282"/>
      <c r="K883" s="282"/>
      <c r="L883" s="282"/>
      <c r="M883" s="397"/>
      <c r="N883" s="282"/>
      <c r="O883" s="282"/>
      <c r="P883" s="282"/>
      <c r="Q883" s="282"/>
      <c r="R883" s="282"/>
    </row>
    <row r="884" spans="1:19" x14ac:dyDescent="0.2">
      <c r="A884" s="340"/>
      <c r="B884" s="353"/>
      <c r="C884" s="348" t="s">
        <v>470</v>
      </c>
      <c r="D884" s="146" t="s">
        <v>0</v>
      </c>
      <c r="E884" s="40">
        <v>93</v>
      </c>
      <c r="F884" s="397"/>
      <c r="G884" s="362" t="s">
        <v>309</v>
      </c>
      <c r="H884" s="467" t="s">
        <v>231</v>
      </c>
      <c r="I884" s="362" t="s">
        <v>374</v>
      </c>
      <c r="J884" s="282"/>
      <c r="K884" s="282"/>
      <c r="L884" s="282"/>
      <c r="M884" s="484"/>
      <c r="N884" s="362" t="s">
        <v>235</v>
      </c>
      <c r="O884" s="40">
        <v>4</v>
      </c>
      <c r="P884" s="40">
        <v>2</v>
      </c>
      <c r="Q884" s="40">
        <v>4</v>
      </c>
      <c r="R884" s="282"/>
      <c r="S884" s="64"/>
    </row>
    <row r="885" spans="1:19" x14ac:dyDescent="0.2">
      <c r="A885" s="340"/>
      <c r="B885" s="353"/>
      <c r="C885" s="348"/>
      <c r="D885" s="146" t="s">
        <v>1</v>
      </c>
      <c r="E885" s="40">
        <v>135</v>
      </c>
      <c r="F885" s="397"/>
      <c r="G885" s="362"/>
      <c r="H885" s="467"/>
      <c r="I885" s="362"/>
      <c r="J885" s="282"/>
      <c r="K885" s="282"/>
      <c r="L885" s="282"/>
      <c r="M885" s="484"/>
      <c r="N885" s="362"/>
      <c r="O885" s="40">
        <v>4</v>
      </c>
      <c r="P885" s="40">
        <v>2</v>
      </c>
      <c r="Q885" s="40">
        <v>4</v>
      </c>
      <c r="R885" s="282"/>
    </row>
    <row r="886" spans="1:19" x14ac:dyDescent="0.2">
      <c r="A886" s="340"/>
      <c r="B886" s="353"/>
      <c r="C886" s="348"/>
      <c r="D886" s="146" t="s">
        <v>5</v>
      </c>
      <c r="E886" s="40">
        <v>165</v>
      </c>
      <c r="F886" s="397"/>
      <c r="G886" s="362"/>
      <c r="H886" s="467"/>
      <c r="I886" s="362"/>
      <c r="J886" s="282"/>
      <c r="K886" s="282"/>
      <c r="L886" s="282"/>
      <c r="M886" s="484"/>
      <c r="N886" s="362"/>
      <c r="O886" s="40">
        <v>4</v>
      </c>
      <c r="P886" s="40">
        <v>2</v>
      </c>
      <c r="Q886" s="40">
        <v>4</v>
      </c>
      <c r="R886" s="282"/>
    </row>
    <row r="887" spans="1:19" x14ac:dyDescent="0.2">
      <c r="A887" s="340"/>
      <c r="B887" s="353"/>
      <c r="C887" s="348"/>
      <c r="D887" s="146" t="s">
        <v>2</v>
      </c>
      <c r="E887" s="40">
        <v>87</v>
      </c>
      <c r="F887" s="397"/>
      <c r="G887" s="362"/>
      <c r="H887" s="467"/>
      <c r="I887" s="362"/>
      <c r="J887" s="282"/>
      <c r="K887" s="282"/>
      <c r="L887" s="282"/>
      <c r="M887" s="484"/>
      <c r="N887" s="362"/>
      <c r="O887" s="40">
        <v>4</v>
      </c>
      <c r="P887" s="40">
        <v>2</v>
      </c>
      <c r="Q887" s="40">
        <v>4</v>
      </c>
      <c r="R887" s="282"/>
    </row>
    <row r="888" spans="1:19" x14ac:dyDescent="0.2">
      <c r="A888" s="340"/>
      <c r="B888" s="353"/>
      <c r="C888" s="348"/>
      <c r="D888" s="146" t="s">
        <v>3</v>
      </c>
      <c r="E888" s="40">
        <v>147</v>
      </c>
      <c r="F888" s="397"/>
      <c r="G888" s="362"/>
      <c r="H888" s="467"/>
      <c r="I888" s="362"/>
      <c r="J888" s="282"/>
      <c r="K888" s="282"/>
      <c r="L888" s="282"/>
      <c r="M888" s="484"/>
      <c r="N888" s="362"/>
      <c r="O888" s="40">
        <v>4</v>
      </c>
      <c r="P888" s="40">
        <v>2</v>
      </c>
      <c r="Q888" s="40">
        <v>4</v>
      </c>
      <c r="R888" s="282"/>
    </row>
    <row r="889" spans="1:19" ht="12.95" customHeight="1" x14ac:dyDescent="0.2">
      <c r="A889" s="340"/>
      <c r="B889" s="353"/>
      <c r="C889" s="348" t="s">
        <v>411</v>
      </c>
      <c r="D889" s="146" t="s">
        <v>0</v>
      </c>
      <c r="E889" s="40">
        <v>93</v>
      </c>
      <c r="F889" s="397"/>
      <c r="G889" s="362" t="s">
        <v>309</v>
      </c>
      <c r="H889" s="467" t="s">
        <v>231</v>
      </c>
      <c r="I889" s="362" t="s">
        <v>381</v>
      </c>
      <c r="J889" s="282"/>
      <c r="K889" s="40">
        <v>4</v>
      </c>
      <c r="L889" s="282"/>
      <c r="M889" s="246" t="s">
        <v>620</v>
      </c>
      <c r="N889" s="282"/>
      <c r="O889" s="282"/>
      <c r="P889" s="282"/>
      <c r="Q889" s="282"/>
      <c r="R889" s="40">
        <v>57</v>
      </c>
    </row>
    <row r="890" spans="1:19" x14ac:dyDescent="0.2">
      <c r="A890" s="340"/>
      <c r="B890" s="353"/>
      <c r="C890" s="348"/>
      <c r="D890" s="146" t="s">
        <v>1</v>
      </c>
      <c r="E890" s="40">
        <v>135</v>
      </c>
      <c r="F890" s="397"/>
      <c r="G890" s="362"/>
      <c r="H890" s="467"/>
      <c r="I890" s="362"/>
      <c r="J890" s="282"/>
      <c r="K890" s="40">
        <v>5</v>
      </c>
      <c r="L890" s="282"/>
      <c r="M890" s="246"/>
      <c r="N890" s="282"/>
      <c r="O890" s="282"/>
      <c r="P890" s="282"/>
      <c r="Q890" s="282"/>
      <c r="R890" s="40">
        <v>70</v>
      </c>
    </row>
    <row r="891" spans="1:19" x14ac:dyDescent="0.2">
      <c r="A891" s="340"/>
      <c r="B891" s="353"/>
      <c r="C891" s="348"/>
      <c r="D891" s="146" t="s">
        <v>5</v>
      </c>
      <c r="E891" s="40">
        <v>165</v>
      </c>
      <c r="F891" s="397"/>
      <c r="G891" s="362"/>
      <c r="H891" s="467"/>
      <c r="I891" s="362"/>
      <c r="J891" s="282"/>
      <c r="K891" s="40">
        <v>6</v>
      </c>
      <c r="L891" s="282"/>
      <c r="M891" s="246"/>
      <c r="N891" s="282"/>
      <c r="O891" s="282"/>
      <c r="P891" s="282"/>
      <c r="Q891" s="282"/>
      <c r="R891" s="40">
        <v>76</v>
      </c>
    </row>
    <row r="892" spans="1:19" x14ac:dyDescent="0.2">
      <c r="A892" s="340"/>
      <c r="B892" s="353"/>
      <c r="C892" s="348"/>
      <c r="D892" s="146" t="s">
        <v>2</v>
      </c>
      <c r="E892" s="40">
        <v>87</v>
      </c>
      <c r="F892" s="397"/>
      <c r="G892" s="362"/>
      <c r="H892" s="467"/>
      <c r="I892" s="362"/>
      <c r="J892" s="282"/>
      <c r="K892" s="40">
        <v>3</v>
      </c>
      <c r="L892" s="282"/>
      <c r="M892" s="246"/>
      <c r="N892" s="282"/>
      <c r="O892" s="282"/>
      <c r="P892" s="282"/>
      <c r="Q892" s="282"/>
      <c r="R892" s="40">
        <v>45</v>
      </c>
    </row>
    <row r="893" spans="1:19" x14ac:dyDescent="0.2">
      <c r="A893" s="341"/>
      <c r="B893" s="354"/>
      <c r="C893" s="348"/>
      <c r="D893" s="146" t="s">
        <v>3</v>
      </c>
      <c r="E893" s="40">
        <v>147</v>
      </c>
      <c r="F893" s="397"/>
      <c r="G893" s="362"/>
      <c r="H893" s="467"/>
      <c r="I893" s="362"/>
      <c r="J893" s="282"/>
      <c r="K893" s="40">
        <v>6</v>
      </c>
      <c r="L893" s="282"/>
      <c r="M893" s="246"/>
      <c r="N893" s="282"/>
      <c r="O893" s="282"/>
      <c r="P893" s="282"/>
      <c r="Q893" s="282"/>
      <c r="R893" s="40">
        <v>70</v>
      </c>
    </row>
    <row r="894" spans="1:19" ht="15" customHeight="1" x14ac:dyDescent="0.2">
      <c r="A894" s="339" t="s">
        <v>236</v>
      </c>
      <c r="B894" s="352" t="s">
        <v>237</v>
      </c>
      <c r="C894" s="379" t="s">
        <v>362</v>
      </c>
      <c r="D894" s="34" t="s">
        <v>291</v>
      </c>
      <c r="E894" s="10"/>
      <c r="F894" s="10"/>
      <c r="G894" s="10"/>
      <c r="H894" s="10"/>
      <c r="I894" s="10"/>
      <c r="J894" s="10">
        <f>SUM(J895:J899)</f>
        <v>39</v>
      </c>
      <c r="K894" s="10">
        <f>SUM(K895:K899)</f>
        <v>25</v>
      </c>
      <c r="L894" s="10"/>
      <c r="M894" s="10"/>
      <c r="N894" s="10"/>
      <c r="O894" s="10"/>
      <c r="P894" s="10"/>
      <c r="Q894" s="10"/>
      <c r="R894" s="10">
        <f>SUM(R895:R899)</f>
        <v>67</v>
      </c>
    </row>
    <row r="895" spans="1:19" ht="12.75" customHeight="1" x14ac:dyDescent="0.2">
      <c r="A895" s="340"/>
      <c r="B895" s="353"/>
      <c r="C895" s="380"/>
      <c r="D895" s="142" t="s">
        <v>0</v>
      </c>
      <c r="E895" s="1">
        <v>14</v>
      </c>
      <c r="F895" s="397"/>
      <c r="G895" s="362" t="s">
        <v>309</v>
      </c>
      <c r="H895" s="467" t="s">
        <v>238</v>
      </c>
      <c r="I895" s="362" t="s">
        <v>373</v>
      </c>
      <c r="J895" s="41">
        <v>8</v>
      </c>
      <c r="K895" s="41">
        <f>K905</f>
        <v>5</v>
      </c>
      <c r="L895" s="282"/>
      <c r="M895" s="368" t="s">
        <v>624</v>
      </c>
      <c r="N895" s="282"/>
      <c r="O895" s="282"/>
      <c r="P895" s="282"/>
      <c r="Q895" s="282"/>
      <c r="R895" s="41">
        <v>14</v>
      </c>
    </row>
    <row r="896" spans="1:19" ht="12.75" customHeight="1" x14ac:dyDescent="0.2">
      <c r="A896" s="340"/>
      <c r="B896" s="353"/>
      <c r="C896" s="380"/>
      <c r="D896" s="142" t="s">
        <v>1</v>
      </c>
      <c r="E896" s="1">
        <v>20</v>
      </c>
      <c r="F896" s="397"/>
      <c r="G896" s="362"/>
      <c r="H896" s="467"/>
      <c r="I896" s="362"/>
      <c r="J896" s="41">
        <v>10</v>
      </c>
      <c r="K896" s="166">
        <f t="shared" ref="K896:K899" si="36">K906</f>
        <v>5</v>
      </c>
      <c r="L896" s="282"/>
      <c r="M896" s="368"/>
      <c r="N896" s="282"/>
      <c r="O896" s="282"/>
      <c r="P896" s="282"/>
      <c r="Q896" s="282"/>
      <c r="R896" s="41">
        <v>15</v>
      </c>
    </row>
    <row r="897" spans="1:19" ht="12.75" customHeight="1" x14ac:dyDescent="0.2">
      <c r="A897" s="340"/>
      <c r="B897" s="353"/>
      <c r="C897" s="380"/>
      <c r="D897" s="142" t="s">
        <v>5</v>
      </c>
      <c r="E897" s="1">
        <v>12</v>
      </c>
      <c r="F897" s="397"/>
      <c r="G897" s="362"/>
      <c r="H897" s="467"/>
      <c r="I897" s="362"/>
      <c r="J897" s="1">
        <v>9</v>
      </c>
      <c r="K897" s="166">
        <f t="shared" si="36"/>
        <v>4</v>
      </c>
      <c r="L897" s="282"/>
      <c r="M897" s="368"/>
      <c r="N897" s="282"/>
      <c r="O897" s="282"/>
      <c r="P897" s="282"/>
      <c r="Q897" s="282"/>
      <c r="R897" s="41">
        <v>21</v>
      </c>
    </row>
    <row r="898" spans="1:19" ht="12.75" customHeight="1" x14ac:dyDescent="0.2">
      <c r="A898" s="340"/>
      <c r="B898" s="353"/>
      <c r="C898" s="380"/>
      <c r="D898" s="142" t="s">
        <v>2</v>
      </c>
      <c r="E898" s="1">
        <v>15</v>
      </c>
      <c r="F898" s="397"/>
      <c r="G898" s="362"/>
      <c r="H898" s="467"/>
      <c r="I898" s="362"/>
      <c r="J898" s="41">
        <v>4</v>
      </c>
      <c r="K898" s="166">
        <f t="shared" si="36"/>
        <v>4</v>
      </c>
      <c r="L898" s="282"/>
      <c r="M898" s="368"/>
      <c r="N898" s="282"/>
      <c r="O898" s="282"/>
      <c r="P898" s="282"/>
      <c r="Q898" s="282"/>
      <c r="R898" s="41">
        <v>5</v>
      </c>
    </row>
    <row r="899" spans="1:19" ht="12.75" customHeight="1" x14ac:dyDescent="0.2">
      <c r="A899" s="340"/>
      <c r="B899" s="353"/>
      <c r="C899" s="381"/>
      <c r="D899" s="142" t="s">
        <v>3</v>
      </c>
      <c r="E899" s="1">
        <v>27</v>
      </c>
      <c r="F899" s="397"/>
      <c r="G899" s="362"/>
      <c r="H899" s="467"/>
      <c r="I899" s="362"/>
      <c r="J899" s="41">
        <v>8</v>
      </c>
      <c r="K899" s="166">
        <f t="shared" si="36"/>
        <v>7</v>
      </c>
      <c r="L899" s="282"/>
      <c r="M899" s="368"/>
      <c r="N899" s="282"/>
      <c r="O899" s="282"/>
      <c r="P899" s="282"/>
      <c r="Q899" s="282"/>
      <c r="R899" s="41">
        <v>12</v>
      </c>
    </row>
    <row r="900" spans="1:19" x14ac:dyDescent="0.2">
      <c r="A900" s="340"/>
      <c r="B900" s="353"/>
      <c r="C900" s="482" t="s">
        <v>460</v>
      </c>
      <c r="D900" s="146" t="s">
        <v>0</v>
      </c>
      <c r="E900" s="53">
        <v>14</v>
      </c>
      <c r="F900" s="397"/>
      <c r="G900" s="362" t="s">
        <v>309</v>
      </c>
      <c r="H900" s="467" t="s">
        <v>238</v>
      </c>
      <c r="I900" s="362" t="s">
        <v>373</v>
      </c>
      <c r="J900" s="237"/>
      <c r="K900" s="483"/>
      <c r="L900" s="237"/>
      <c r="M900" s="397"/>
      <c r="N900" s="282"/>
      <c r="O900" s="282"/>
      <c r="P900" s="282"/>
      <c r="Q900" s="282"/>
      <c r="R900" s="282"/>
    </row>
    <row r="901" spans="1:19" x14ac:dyDescent="0.2">
      <c r="A901" s="340"/>
      <c r="B901" s="353"/>
      <c r="C901" s="482"/>
      <c r="D901" s="146" t="s">
        <v>1</v>
      </c>
      <c r="E901" s="53">
        <v>20</v>
      </c>
      <c r="F901" s="397"/>
      <c r="G901" s="362"/>
      <c r="H901" s="467"/>
      <c r="I901" s="362"/>
      <c r="J901" s="237"/>
      <c r="K901" s="292"/>
      <c r="L901" s="237"/>
      <c r="M901" s="397"/>
      <c r="N901" s="282"/>
      <c r="O901" s="282"/>
      <c r="P901" s="282"/>
      <c r="Q901" s="282"/>
      <c r="R901" s="282"/>
    </row>
    <row r="902" spans="1:19" x14ac:dyDescent="0.2">
      <c r="A902" s="340"/>
      <c r="B902" s="353"/>
      <c r="C902" s="482"/>
      <c r="D902" s="146" t="s">
        <v>5</v>
      </c>
      <c r="E902" s="53">
        <v>12</v>
      </c>
      <c r="F902" s="397"/>
      <c r="G902" s="362"/>
      <c r="H902" s="467"/>
      <c r="I902" s="362"/>
      <c r="J902" s="237"/>
      <c r="K902" s="292"/>
      <c r="L902" s="237"/>
      <c r="M902" s="397"/>
      <c r="N902" s="282"/>
      <c r="O902" s="282"/>
      <c r="P902" s="282"/>
      <c r="Q902" s="282"/>
      <c r="R902" s="282"/>
    </row>
    <row r="903" spans="1:19" x14ac:dyDescent="0.2">
      <c r="A903" s="340"/>
      <c r="B903" s="353"/>
      <c r="C903" s="482"/>
      <c r="D903" s="146" t="s">
        <v>2</v>
      </c>
      <c r="E903" s="53">
        <v>15</v>
      </c>
      <c r="F903" s="397"/>
      <c r="G903" s="362"/>
      <c r="H903" s="467"/>
      <c r="I903" s="362"/>
      <c r="J903" s="237"/>
      <c r="K903" s="292"/>
      <c r="L903" s="237"/>
      <c r="M903" s="397"/>
      <c r="N903" s="282"/>
      <c r="O903" s="282"/>
      <c r="P903" s="282"/>
      <c r="Q903" s="282"/>
      <c r="R903" s="282"/>
    </row>
    <row r="904" spans="1:19" x14ac:dyDescent="0.2">
      <c r="A904" s="340"/>
      <c r="B904" s="353"/>
      <c r="C904" s="482"/>
      <c r="D904" s="146" t="s">
        <v>3</v>
      </c>
      <c r="E904" s="53">
        <v>27</v>
      </c>
      <c r="F904" s="397"/>
      <c r="G904" s="362"/>
      <c r="H904" s="467"/>
      <c r="I904" s="362"/>
      <c r="J904" s="237"/>
      <c r="K904" s="292"/>
      <c r="L904" s="237"/>
      <c r="M904" s="397"/>
      <c r="N904" s="282"/>
      <c r="O904" s="282"/>
      <c r="P904" s="282"/>
      <c r="Q904" s="282"/>
      <c r="R904" s="282"/>
    </row>
    <row r="905" spans="1:19" ht="12.95" customHeight="1" x14ac:dyDescent="0.2">
      <c r="A905" s="340"/>
      <c r="B905" s="353"/>
      <c r="C905" s="395" t="s">
        <v>411</v>
      </c>
      <c r="D905" s="146" t="s">
        <v>0</v>
      </c>
      <c r="E905" s="53">
        <v>14</v>
      </c>
      <c r="F905" s="397"/>
      <c r="G905" s="362" t="s">
        <v>309</v>
      </c>
      <c r="H905" s="467" t="s">
        <v>238</v>
      </c>
      <c r="I905" s="362" t="s">
        <v>372</v>
      </c>
      <c r="J905" s="282"/>
      <c r="K905" s="40">
        <v>5</v>
      </c>
      <c r="L905" s="282"/>
      <c r="M905" s="246" t="s">
        <v>620</v>
      </c>
      <c r="N905" s="282"/>
      <c r="O905" s="282"/>
      <c r="P905" s="282"/>
      <c r="Q905" s="282"/>
      <c r="R905" s="282"/>
    </row>
    <row r="906" spans="1:19" x14ac:dyDescent="0.2">
      <c r="A906" s="340"/>
      <c r="B906" s="353"/>
      <c r="C906" s="395"/>
      <c r="D906" s="146" t="s">
        <v>1</v>
      </c>
      <c r="E906" s="53">
        <v>20</v>
      </c>
      <c r="F906" s="397"/>
      <c r="G906" s="362"/>
      <c r="H906" s="467"/>
      <c r="I906" s="362"/>
      <c r="J906" s="282"/>
      <c r="K906" s="40">
        <v>5</v>
      </c>
      <c r="L906" s="282"/>
      <c r="M906" s="246"/>
      <c r="N906" s="282"/>
      <c r="O906" s="282"/>
      <c r="P906" s="282"/>
      <c r="Q906" s="282"/>
      <c r="R906" s="282"/>
    </row>
    <row r="907" spans="1:19" x14ac:dyDescent="0.2">
      <c r="A907" s="340"/>
      <c r="B907" s="353"/>
      <c r="C907" s="395"/>
      <c r="D907" s="146" t="s">
        <v>5</v>
      </c>
      <c r="E907" s="53">
        <v>12</v>
      </c>
      <c r="F907" s="397"/>
      <c r="G907" s="362"/>
      <c r="H907" s="467"/>
      <c r="I907" s="362"/>
      <c r="J907" s="282"/>
      <c r="K907" s="45">
        <v>4</v>
      </c>
      <c r="L907" s="282"/>
      <c r="M907" s="246"/>
      <c r="N907" s="282"/>
      <c r="O907" s="282"/>
      <c r="P907" s="282"/>
      <c r="Q907" s="282"/>
      <c r="R907" s="282"/>
    </row>
    <row r="908" spans="1:19" x14ac:dyDescent="0.2">
      <c r="A908" s="340"/>
      <c r="B908" s="353"/>
      <c r="C908" s="395"/>
      <c r="D908" s="146" t="s">
        <v>2</v>
      </c>
      <c r="E908" s="53">
        <v>15</v>
      </c>
      <c r="F908" s="397"/>
      <c r="G908" s="362"/>
      <c r="H908" s="467"/>
      <c r="I908" s="362"/>
      <c r="J908" s="282"/>
      <c r="K908" s="40">
        <v>4</v>
      </c>
      <c r="L908" s="282"/>
      <c r="M908" s="246"/>
      <c r="N908" s="282"/>
      <c r="O908" s="282"/>
      <c r="P908" s="282"/>
      <c r="Q908" s="282"/>
      <c r="R908" s="282"/>
    </row>
    <row r="909" spans="1:19" x14ac:dyDescent="0.2">
      <c r="A909" s="341"/>
      <c r="B909" s="354"/>
      <c r="C909" s="395"/>
      <c r="D909" s="146" t="s">
        <v>3</v>
      </c>
      <c r="E909" s="53">
        <v>27</v>
      </c>
      <c r="F909" s="397"/>
      <c r="G909" s="362"/>
      <c r="H909" s="467"/>
      <c r="I909" s="362"/>
      <c r="J909" s="282"/>
      <c r="K909" s="40">
        <v>7</v>
      </c>
      <c r="L909" s="282"/>
      <c r="M909" s="246"/>
      <c r="N909" s="282"/>
      <c r="O909" s="282"/>
      <c r="P909" s="282"/>
      <c r="Q909" s="282"/>
      <c r="R909" s="282"/>
    </row>
    <row r="910" spans="1:19" ht="15" customHeight="1" x14ac:dyDescent="0.2">
      <c r="A910" s="339" t="s">
        <v>239</v>
      </c>
      <c r="B910" s="352" t="s">
        <v>240</v>
      </c>
      <c r="C910" s="345" t="s">
        <v>390</v>
      </c>
      <c r="D910" s="34" t="s">
        <v>291</v>
      </c>
      <c r="E910" s="15"/>
      <c r="F910" s="15"/>
      <c r="G910" s="15"/>
      <c r="H910" s="15"/>
      <c r="I910" s="15"/>
      <c r="J910" s="15">
        <f>SUM(J911:J915)</f>
        <v>14</v>
      </c>
      <c r="K910" s="15">
        <f>SUM(K911:K915)</f>
        <v>24</v>
      </c>
      <c r="L910" s="15">
        <f>SUM(L911:L915)</f>
        <v>14</v>
      </c>
      <c r="M910" s="15"/>
      <c r="N910" s="15"/>
      <c r="O910" s="15">
        <f>SUM(O911:O915)</f>
        <v>10</v>
      </c>
      <c r="P910" s="15">
        <f>SUM(P911:P915)</f>
        <v>5</v>
      </c>
      <c r="Q910" s="15">
        <f>SUM(Q911:Q915)</f>
        <v>10</v>
      </c>
      <c r="R910" s="15">
        <f>SUM(R911:R915)</f>
        <v>22</v>
      </c>
    </row>
    <row r="911" spans="1:19" ht="12.75" customHeight="1" x14ac:dyDescent="0.2">
      <c r="A911" s="340"/>
      <c r="B911" s="353"/>
      <c r="C911" s="346"/>
      <c r="D911" s="142" t="s">
        <v>0</v>
      </c>
      <c r="E911" s="49">
        <v>8</v>
      </c>
      <c r="F911" s="397"/>
      <c r="G911" s="362" t="s">
        <v>241</v>
      </c>
      <c r="H911" s="467" t="s">
        <v>38</v>
      </c>
      <c r="I911" s="398" t="s">
        <v>371</v>
      </c>
      <c r="J911" s="41">
        <v>3</v>
      </c>
      <c r="K911" s="41">
        <f>K916+K931+K936</f>
        <v>5</v>
      </c>
      <c r="L911" s="41">
        <f>L931</f>
        <v>3</v>
      </c>
      <c r="M911" s="368" t="s">
        <v>624</v>
      </c>
      <c r="N911" s="292" t="s">
        <v>235</v>
      </c>
      <c r="O911" s="46">
        <f>O921</f>
        <v>2</v>
      </c>
      <c r="P911" s="167">
        <f>P921</f>
        <v>1</v>
      </c>
      <c r="Q911" s="167">
        <f>Q921</f>
        <v>2</v>
      </c>
      <c r="R911" s="116">
        <v>4</v>
      </c>
      <c r="S911" s="114"/>
    </row>
    <row r="912" spans="1:19" ht="12.75" customHeight="1" x14ac:dyDescent="0.2">
      <c r="A912" s="340"/>
      <c r="B912" s="353"/>
      <c r="C912" s="346"/>
      <c r="D912" s="142" t="s">
        <v>1</v>
      </c>
      <c r="E912" s="49">
        <v>10</v>
      </c>
      <c r="F912" s="397"/>
      <c r="G912" s="362"/>
      <c r="H912" s="467"/>
      <c r="I912" s="399"/>
      <c r="J912" s="41">
        <v>3</v>
      </c>
      <c r="K912" s="177">
        <f t="shared" ref="K912:K915" si="37">K917+K932+K937</f>
        <v>5</v>
      </c>
      <c r="L912" s="166">
        <f t="shared" ref="L912:L915" si="38">L932</f>
        <v>3</v>
      </c>
      <c r="M912" s="368"/>
      <c r="N912" s="292"/>
      <c r="O912" s="167">
        <f t="shared" ref="O912:P915" si="39">O922</f>
        <v>2</v>
      </c>
      <c r="P912" s="167">
        <f t="shared" si="39"/>
        <v>1</v>
      </c>
      <c r="Q912" s="167">
        <f t="shared" ref="Q912" si="40">Q922</f>
        <v>2</v>
      </c>
      <c r="R912" s="116">
        <v>4</v>
      </c>
      <c r="S912" s="114"/>
    </row>
    <row r="913" spans="1:19" ht="12.75" customHeight="1" x14ac:dyDescent="0.2">
      <c r="A913" s="340"/>
      <c r="B913" s="353"/>
      <c r="C913" s="346"/>
      <c r="D913" s="142" t="s">
        <v>5</v>
      </c>
      <c r="E913" s="49">
        <v>8</v>
      </c>
      <c r="F913" s="397"/>
      <c r="G913" s="362"/>
      <c r="H913" s="467"/>
      <c r="I913" s="399"/>
      <c r="J913" s="41">
        <v>3</v>
      </c>
      <c r="K913" s="177">
        <f t="shared" si="37"/>
        <v>5</v>
      </c>
      <c r="L913" s="166">
        <f t="shared" si="38"/>
        <v>3</v>
      </c>
      <c r="M913" s="368"/>
      <c r="N913" s="292"/>
      <c r="O913" s="167">
        <f t="shared" si="39"/>
        <v>2</v>
      </c>
      <c r="P913" s="167">
        <f t="shared" si="39"/>
        <v>1</v>
      </c>
      <c r="Q913" s="167">
        <f t="shared" ref="Q913" si="41">Q923</f>
        <v>2</v>
      </c>
      <c r="R913" s="116">
        <v>7</v>
      </c>
      <c r="S913" s="114"/>
    </row>
    <row r="914" spans="1:19" ht="12.75" customHeight="1" x14ac:dyDescent="0.2">
      <c r="A914" s="340"/>
      <c r="B914" s="353"/>
      <c r="C914" s="346"/>
      <c r="D914" s="142" t="s">
        <v>2</v>
      </c>
      <c r="E914" s="49">
        <v>8</v>
      </c>
      <c r="F914" s="397"/>
      <c r="G914" s="362"/>
      <c r="H914" s="467"/>
      <c r="I914" s="399"/>
      <c r="J914" s="41">
        <v>2</v>
      </c>
      <c r="K914" s="177">
        <f t="shared" si="37"/>
        <v>4</v>
      </c>
      <c r="L914" s="166">
        <f t="shared" si="38"/>
        <v>2</v>
      </c>
      <c r="M914" s="368"/>
      <c r="N914" s="292"/>
      <c r="O914" s="167">
        <f t="shared" si="39"/>
        <v>2</v>
      </c>
      <c r="P914" s="167">
        <f t="shared" si="39"/>
        <v>1</v>
      </c>
      <c r="Q914" s="167">
        <f t="shared" ref="Q914" si="42">Q924</f>
        <v>2</v>
      </c>
      <c r="R914" s="116">
        <v>3</v>
      </c>
      <c r="S914" s="114"/>
    </row>
    <row r="915" spans="1:19" ht="12.75" customHeight="1" x14ac:dyDescent="0.2">
      <c r="A915" s="340"/>
      <c r="B915" s="353"/>
      <c r="C915" s="347"/>
      <c r="D915" s="142" t="s">
        <v>3</v>
      </c>
      <c r="E915" s="49">
        <v>13</v>
      </c>
      <c r="F915" s="397"/>
      <c r="G915" s="362"/>
      <c r="H915" s="467"/>
      <c r="I915" s="399"/>
      <c r="J915" s="41">
        <v>3</v>
      </c>
      <c r="K915" s="177">
        <f t="shared" si="37"/>
        <v>5</v>
      </c>
      <c r="L915" s="166">
        <f t="shared" si="38"/>
        <v>3</v>
      </c>
      <c r="M915" s="368"/>
      <c r="N915" s="292"/>
      <c r="O915" s="167">
        <f t="shared" si="39"/>
        <v>2</v>
      </c>
      <c r="P915" s="167">
        <f t="shared" si="39"/>
        <v>1</v>
      </c>
      <c r="Q915" s="167">
        <f t="shared" ref="Q915" si="43">Q925</f>
        <v>2</v>
      </c>
      <c r="R915" s="116">
        <v>4</v>
      </c>
      <c r="S915" s="114"/>
    </row>
    <row r="916" spans="1:19" ht="12.75" customHeight="1" x14ac:dyDescent="0.2">
      <c r="A916" s="340"/>
      <c r="B916" s="353"/>
      <c r="C916" s="348" t="s">
        <v>479</v>
      </c>
      <c r="D916" s="146" t="s">
        <v>0</v>
      </c>
      <c r="E916" s="40">
        <v>12</v>
      </c>
      <c r="F916" s="397"/>
      <c r="G916" s="362" t="s">
        <v>241</v>
      </c>
      <c r="H916" s="467" t="s">
        <v>38</v>
      </c>
      <c r="I916" s="399"/>
      <c r="J916" s="282"/>
      <c r="K916" s="40">
        <v>1</v>
      </c>
      <c r="L916" s="282"/>
      <c r="M916" s="282"/>
      <c r="N916" s="282"/>
      <c r="O916" s="282"/>
      <c r="P916" s="282"/>
      <c r="Q916" s="282"/>
      <c r="R916" s="282"/>
    </row>
    <row r="917" spans="1:19" x14ac:dyDescent="0.2">
      <c r="A917" s="340"/>
      <c r="B917" s="353"/>
      <c r="C917" s="348"/>
      <c r="D917" s="146" t="s">
        <v>1</v>
      </c>
      <c r="E917" s="40">
        <v>13</v>
      </c>
      <c r="F917" s="397"/>
      <c r="G917" s="362"/>
      <c r="H917" s="467"/>
      <c r="I917" s="399"/>
      <c r="J917" s="282"/>
      <c r="K917" s="40">
        <v>1</v>
      </c>
      <c r="L917" s="282"/>
      <c r="M917" s="282"/>
      <c r="N917" s="282"/>
      <c r="O917" s="282"/>
      <c r="P917" s="282"/>
      <c r="Q917" s="282"/>
      <c r="R917" s="282"/>
    </row>
    <row r="918" spans="1:19" x14ac:dyDescent="0.2">
      <c r="A918" s="340"/>
      <c r="B918" s="353"/>
      <c r="C918" s="348"/>
      <c r="D918" s="146" t="s">
        <v>5</v>
      </c>
      <c r="E918" s="40">
        <v>10</v>
      </c>
      <c r="F918" s="397"/>
      <c r="G918" s="362"/>
      <c r="H918" s="467"/>
      <c r="I918" s="399"/>
      <c r="J918" s="282"/>
      <c r="K918" s="40">
        <v>1</v>
      </c>
      <c r="L918" s="282"/>
      <c r="M918" s="282"/>
      <c r="N918" s="282"/>
      <c r="O918" s="282"/>
      <c r="P918" s="282"/>
      <c r="Q918" s="282"/>
      <c r="R918" s="282"/>
    </row>
    <row r="919" spans="1:19" x14ac:dyDescent="0.2">
      <c r="A919" s="340"/>
      <c r="B919" s="353"/>
      <c r="C919" s="348"/>
      <c r="D919" s="146" t="s">
        <v>2</v>
      </c>
      <c r="E919" s="40">
        <v>8</v>
      </c>
      <c r="F919" s="397"/>
      <c r="G919" s="362"/>
      <c r="H919" s="467"/>
      <c r="I919" s="399"/>
      <c r="J919" s="282"/>
      <c r="K919" s="40">
        <v>1</v>
      </c>
      <c r="L919" s="282"/>
      <c r="M919" s="282"/>
      <c r="N919" s="282"/>
      <c r="O919" s="282"/>
      <c r="P919" s="282"/>
      <c r="Q919" s="282"/>
      <c r="R919" s="282"/>
    </row>
    <row r="920" spans="1:19" x14ac:dyDescent="0.2">
      <c r="A920" s="340"/>
      <c r="B920" s="353"/>
      <c r="C920" s="348"/>
      <c r="D920" s="146" t="s">
        <v>3</v>
      </c>
      <c r="E920" s="40">
        <v>12</v>
      </c>
      <c r="F920" s="397"/>
      <c r="G920" s="362"/>
      <c r="H920" s="467"/>
      <c r="I920" s="399"/>
      <c r="J920" s="282"/>
      <c r="K920" s="40">
        <v>1</v>
      </c>
      <c r="L920" s="282"/>
      <c r="M920" s="282"/>
      <c r="N920" s="282"/>
      <c r="O920" s="282"/>
      <c r="P920" s="282"/>
      <c r="Q920" s="282"/>
      <c r="R920" s="282"/>
    </row>
    <row r="921" spans="1:19" ht="12.75" customHeight="1" x14ac:dyDescent="0.2">
      <c r="A921" s="340"/>
      <c r="B921" s="353"/>
      <c r="C921" s="348" t="s">
        <v>470</v>
      </c>
      <c r="D921" s="146" t="s">
        <v>0</v>
      </c>
      <c r="E921" s="40">
        <v>12</v>
      </c>
      <c r="F921" s="397"/>
      <c r="G921" s="362" t="s">
        <v>241</v>
      </c>
      <c r="H921" s="467" t="s">
        <v>38</v>
      </c>
      <c r="I921" s="399"/>
      <c r="J921" s="282"/>
      <c r="K921" s="282"/>
      <c r="L921" s="282"/>
      <c r="M921" s="484"/>
      <c r="N921" s="292" t="s">
        <v>235</v>
      </c>
      <c r="O921" s="43">
        <v>2</v>
      </c>
      <c r="P921" s="43">
        <v>1</v>
      </c>
      <c r="Q921" s="43">
        <v>2</v>
      </c>
      <c r="R921" s="282"/>
      <c r="S921" s="64"/>
    </row>
    <row r="922" spans="1:19" x14ac:dyDescent="0.2">
      <c r="A922" s="340"/>
      <c r="B922" s="353"/>
      <c r="C922" s="348"/>
      <c r="D922" s="146" t="s">
        <v>1</v>
      </c>
      <c r="E922" s="40">
        <v>13</v>
      </c>
      <c r="F922" s="397"/>
      <c r="G922" s="362"/>
      <c r="H922" s="467"/>
      <c r="I922" s="399"/>
      <c r="J922" s="282"/>
      <c r="K922" s="282"/>
      <c r="L922" s="282"/>
      <c r="M922" s="484"/>
      <c r="N922" s="292"/>
      <c r="O922" s="43">
        <v>2</v>
      </c>
      <c r="P922" s="43">
        <v>1</v>
      </c>
      <c r="Q922" s="43">
        <v>2</v>
      </c>
      <c r="R922" s="282"/>
    </row>
    <row r="923" spans="1:19" x14ac:dyDescent="0.2">
      <c r="A923" s="340"/>
      <c r="B923" s="353"/>
      <c r="C923" s="348"/>
      <c r="D923" s="146" t="s">
        <v>5</v>
      </c>
      <c r="E923" s="40">
        <v>10</v>
      </c>
      <c r="F923" s="397"/>
      <c r="G923" s="362"/>
      <c r="H923" s="467"/>
      <c r="I923" s="399"/>
      <c r="J923" s="282"/>
      <c r="K923" s="282"/>
      <c r="L923" s="282"/>
      <c r="M923" s="484"/>
      <c r="N923" s="292"/>
      <c r="O923" s="43">
        <v>2</v>
      </c>
      <c r="P923" s="43">
        <v>1</v>
      </c>
      <c r="Q923" s="43">
        <v>2</v>
      </c>
      <c r="R923" s="282"/>
    </row>
    <row r="924" spans="1:19" x14ac:dyDescent="0.2">
      <c r="A924" s="340"/>
      <c r="B924" s="353"/>
      <c r="C924" s="348"/>
      <c r="D924" s="146" t="s">
        <v>2</v>
      </c>
      <c r="E924" s="40">
        <v>8</v>
      </c>
      <c r="F924" s="397"/>
      <c r="G924" s="362"/>
      <c r="H924" s="467"/>
      <c r="I924" s="399"/>
      <c r="J924" s="282"/>
      <c r="K924" s="282"/>
      <c r="L924" s="282"/>
      <c r="M924" s="484"/>
      <c r="N924" s="292"/>
      <c r="O924" s="43">
        <v>2</v>
      </c>
      <c r="P924" s="43">
        <v>1</v>
      </c>
      <c r="Q924" s="43">
        <v>2</v>
      </c>
      <c r="R924" s="282"/>
    </row>
    <row r="925" spans="1:19" x14ac:dyDescent="0.2">
      <c r="A925" s="340"/>
      <c r="B925" s="353"/>
      <c r="C925" s="348"/>
      <c r="D925" s="146" t="s">
        <v>3</v>
      </c>
      <c r="E925" s="40">
        <v>12</v>
      </c>
      <c r="F925" s="397"/>
      <c r="G925" s="362"/>
      <c r="H925" s="467"/>
      <c r="I925" s="399"/>
      <c r="J925" s="282"/>
      <c r="K925" s="282"/>
      <c r="L925" s="282"/>
      <c r="M925" s="484"/>
      <c r="N925" s="292"/>
      <c r="O925" s="43">
        <v>2</v>
      </c>
      <c r="P925" s="43">
        <v>1</v>
      </c>
      <c r="Q925" s="43">
        <v>2</v>
      </c>
      <c r="R925" s="282"/>
    </row>
    <row r="926" spans="1:19" ht="12.75" customHeight="1" x14ac:dyDescent="0.2">
      <c r="A926" s="340"/>
      <c r="B926" s="353"/>
      <c r="C926" s="265" t="s">
        <v>460</v>
      </c>
      <c r="D926" s="146" t="s">
        <v>0</v>
      </c>
      <c r="E926" s="40">
        <v>12</v>
      </c>
      <c r="F926" s="397"/>
      <c r="G926" s="362" t="s">
        <v>241</v>
      </c>
      <c r="H926" s="467" t="s">
        <v>38</v>
      </c>
      <c r="I926" s="399"/>
      <c r="J926" s="282"/>
      <c r="K926" s="483"/>
      <c r="L926" s="282"/>
      <c r="M926" s="282"/>
      <c r="N926" s="282"/>
      <c r="O926" s="282"/>
      <c r="P926" s="282"/>
      <c r="Q926" s="282"/>
      <c r="R926" s="282"/>
    </row>
    <row r="927" spans="1:19" x14ac:dyDescent="0.2">
      <c r="A927" s="340"/>
      <c r="B927" s="353"/>
      <c r="C927" s="265"/>
      <c r="D927" s="146" t="s">
        <v>1</v>
      </c>
      <c r="E927" s="40">
        <v>13</v>
      </c>
      <c r="F927" s="397"/>
      <c r="G927" s="362"/>
      <c r="H927" s="467"/>
      <c r="I927" s="399"/>
      <c r="J927" s="282"/>
      <c r="K927" s="292"/>
      <c r="L927" s="282"/>
      <c r="M927" s="282"/>
      <c r="N927" s="282"/>
      <c r="O927" s="282"/>
      <c r="P927" s="282"/>
      <c r="Q927" s="282"/>
      <c r="R927" s="282"/>
    </row>
    <row r="928" spans="1:19" x14ac:dyDescent="0.2">
      <c r="A928" s="340"/>
      <c r="B928" s="353"/>
      <c r="C928" s="265"/>
      <c r="D928" s="146" t="s">
        <v>5</v>
      </c>
      <c r="E928" s="40">
        <v>10</v>
      </c>
      <c r="F928" s="397"/>
      <c r="G928" s="362"/>
      <c r="H928" s="467"/>
      <c r="I928" s="399"/>
      <c r="J928" s="282"/>
      <c r="K928" s="292"/>
      <c r="L928" s="282"/>
      <c r="M928" s="282"/>
      <c r="N928" s="282"/>
      <c r="O928" s="282"/>
      <c r="P928" s="282"/>
      <c r="Q928" s="282"/>
      <c r="R928" s="282"/>
    </row>
    <row r="929" spans="1:19" x14ac:dyDescent="0.2">
      <c r="A929" s="340"/>
      <c r="B929" s="353"/>
      <c r="C929" s="265"/>
      <c r="D929" s="146" t="s">
        <v>2</v>
      </c>
      <c r="E929" s="40">
        <v>8</v>
      </c>
      <c r="F929" s="397"/>
      <c r="G929" s="362"/>
      <c r="H929" s="467"/>
      <c r="I929" s="399"/>
      <c r="J929" s="282"/>
      <c r="K929" s="292"/>
      <c r="L929" s="282"/>
      <c r="M929" s="282"/>
      <c r="N929" s="282"/>
      <c r="O929" s="282"/>
      <c r="P929" s="282"/>
      <c r="Q929" s="282"/>
      <c r="R929" s="282"/>
    </row>
    <row r="930" spans="1:19" x14ac:dyDescent="0.2">
      <c r="A930" s="340"/>
      <c r="B930" s="353"/>
      <c r="C930" s="265"/>
      <c r="D930" s="146" t="s">
        <v>3</v>
      </c>
      <c r="E930" s="40">
        <v>12</v>
      </c>
      <c r="F930" s="397"/>
      <c r="G930" s="362"/>
      <c r="H930" s="467"/>
      <c r="I930" s="399"/>
      <c r="J930" s="282"/>
      <c r="K930" s="292"/>
      <c r="L930" s="282"/>
      <c r="M930" s="282"/>
      <c r="N930" s="282"/>
      <c r="O930" s="282"/>
      <c r="P930" s="282"/>
      <c r="Q930" s="282"/>
      <c r="R930" s="282"/>
    </row>
    <row r="931" spans="1:19" ht="30" customHeight="1" x14ac:dyDescent="0.2">
      <c r="A931" s="340"/>
      <c r="B931" s="353"/>
      <c r="C931" s="265" t="s">
        <v>407</v>
      </c>
      <c r="D931" s="146" t="s">
        <v>0</v>
      </c>
      <c r="E931" s="40">
        <v>12</v>
      </c>
      <c r="F931" s="397"/>
      <c r="G931" s="362" t="s">
        <v>241</v>
      </c>
      <c r="H931" s="467" t="s">
        <v>38</v>
      </c>
      <c r="I931" s="399"/>
      <c r="J931" s="282"/>
      <c r="K931" s="40">
        <v>3</v>
      </c>
      <c r="L931" s="40">
        <v>3</v>
      </c>
      <c r="M931" s="362" t="s">
        <v>322</v>
      </c>
      <c r="N931" s="282"/>
      <c r="O931" s="282"/>
      <c r="P931" s="282"/>
      <c r="Q931" s="282"/>
      <c r="R931" s="282"/>
    </row>
    <row r="932" spans="1:19" ht="26.25" customHeight="1" x14ac:dyDescent="0.2">
      <c r="A932" s="340"/>
      <c r="B932" s="353"/>
      <c r="C932" s="265"/>
      <c r="D932" s="146" t="s">
        <v>1</v>
      </c>
      <c r="E932" s="40">
        <v>13</v>
      </c>
      <c r="F932" s="397"/>
      <c r="G932" s="362"/>
      <c r="H932" s="467"/>
      <c r="I932" s="399"/>
      <c r="J932" s="282"/>
      <c r="K932" s="40">
        <v>3</v>
      </c>
      <c r="L932" s="40">
        <v>3</v>
      </c>
      <c r="M932" s="362"/>
      <c r="N932" s="282"/>
      <c r="O932" s="282"/>
      <c r="P932" s="282"/>
      <c r="Q932" s="282"/>
      <c r="R932" s="282"/>
    </row>
    <row r="933" spans="1:19" ht="30" customHeight="1" x14ac:dyDescent="0.2">
      <c r="A933" s="340"/>
      <c r="B933" s="353"/>
      <c r="C933" s="265"/>
      <c r="D933" s="146" t="s">
        <v>5</v>
      </c>
      <c r="E933" s="40">
        <v>10</v>
      </c>
      <c r="F933" s="397"/>
      <c r="G933" s="362"/>
      <c r="H933" s="467"/>
      <c r="I933" s="399"/>
      <c r="J933" s="282"/>
      <c r="K933" s="40">
        <v>3</v>
      </c>
      <c r="L933" s="40">
        <v>3</v>
      </c>
      <c r="M933" s="362"/>
      <c r="N933" s="282"/>
      <c r="O933" s="282"/>
      <c r="P933" s="282"/>
      <c r="Q933" s="282"/>
      <c r="R933" s="282"/>
    </row>
    <row r="934" spans="1:19" ht="31.5" customHeight="1" x14ac:dyDescent="0.2">
      <c r="A934" s="340"/>
      <c r="B934" s="353"/>
      <c r="C934" s="265"/>
      <c r="D934" s="146" t="s">
        <v>2</v>
      </c>
      <c r="E934" s="40">
        <v>8</v>
      </c>
      <c r="F934" s="397"/>
      <c r="G934" s="362"/>
      <c r="H934" s="467"/>
      <c r="I934" s="399"/>
      <c r="J934" s="282"/>
      <c r="K934" s="40">
        <v>2</v>
      </c>
      <c r="L934" s="40">
        <v>2</v>
      </c>
      <c r="M934" s="362"/>
      <c r="N934" s="282"/>
      <c r="O934" s="282"/>
      <c r="P934" s="282"/>
      <c r="Q934" s="282"/>
      <c r="R934" s="282"/>
    </row>
    <row r="935" spans="1:19" ht="27.75" customHeight="1" x14ac:dyDescent="0.2">
      <c r="A935" s="340"/>
      <c r="B935" s="353"/>
      <c r="C935" s="265"/>
      <c r="D935" s="146" t="s">
        <v>3</v>
      </c>
      <c r="E935" s="40">
        <v>12</v>
      </c>
      <c r="F935" s="397"/>
      <c r="G935" s="362"/>
      <c r="H935" s="467"/>
      <c r="I935" s="399"/>
      <c r="J935" s="282"/>
      <c r="K935" s="40">
        <v>3</v>
      </c>
      <c r="L935" s="40">
        <v>3</v>
      </c>
      <c r="M935" s="362"/>
      <c r="N935" s="282"/>
      <c r="O935" s="282"/>
      <c r="P935" s="282"/>
      <c r="Q935" s="282"/>
      <c r="R935" s="282"/>
    </row>
    <row r="936" spans="1:19" ht="12.75" customHeight="1" x14ac:dyDescent="0.2">
      <c r="A936" s="340"/>
      <c r="B936" s="353"/>
      <c r="C936" s="265" t="s">
        <v>476</v>
      </c>
      <c r="D936" s="146" t="s">
        <v>0</v>
      </c>
      <c r="E936" s="40">
        <v>12</v>
      </c>
      <c r="F936" s="397"/>
      <c r="G936" s="362" t="s">
        <v>241</v>
      </c>
      <c r="H936" s="467" t="s">
        <v>38</v>
      </c>
      <c r="I936" s="399"/>
      <c r="J936" s="282"/>
      <c r="K936" s="40">
        <v>1</v>
      </c>
      <c r="L936" s="282"/>
      <c r="M936" s="282"/>
      <c r="N936" s="282"/>
      <c r="O936" s="282"/>
      <c r="P936" s="282"/>
      <c r="Q936" s="282"/>
      <c r="R936" s="282"/>
    </row>
    <row r="937" spans="1:19" x14ac:dyDescent="0.2">
      <c r="A937" s="340"/>
      <c r="B937" s="353"/>
      <c r="C937" s="265"/>
      <c r="D937" s="146" t="s">
        <v>1</v>
      </c>
      <c r="E937" s="40">
        <v>13</v>
      </c>
      <c r="F937" s="397"/>
      <c r="G937" s="362"/>
      <c r="H937" s="467"/>
      <c r="I937" s="399"/>
      <c r="J937" s="282"/>
      <c r="K937" s="40">
        <v>1</v>
      </c>
      <c r="L937" s="282"/>
      <c r="M937" s="282"/>
      <c r="N937" s="282"/>
      <c r="O937" s="282"/>
      <c r="P937" s="282"/>
      <c r="Q937" s="282"/>
      <c r="R937" s="282"/>
    </row>
    <row r="938" spans="1:19" x14ac:dyDescent="0.2">
      <c r="A938" s="340"/>
      <c r="B938" s="353"/>
      <c r="C938" s="265"/>
      <c r="D938" s="146" t="s">
        <v>5</v>
      </c>
      <c r="E938" s="40">
        <v>10</v>
      </c>
      <c r="F938" s="397"/>
      <c r="G938" s="362"/>
      <c r="H938" s="467"/>
      <c r="I938" s="399"/>
      <c r="J938" s="282"/>
      <c r="K938" s="40">
        <v>1</v>
      </c>
      <c r="L938" s="282"/>
      <c r="M938" s="282"/>
      <c r="N938" s="282"/>
      <c r="O938" s="282"/>
      <c r="P938" s="282"/>
      <c r="Q938" s="282"/>
      <c r="R938" s="282"/>
    </row>
    <row r="939" spans="1:19" x14ac:dyDescent="0.2">
      <c r="A939" s="340"/>
      <c r="B939" s="353"/>
      <c r="C939" s="265"/>
      <c r="D939" s="146" t="s">
        <v>2</v>
      </c>
      <c r="E939" s="40">
        <v>8</v>
      </c>
      <c r="F939" s="397"/>
      <c r="G939" s="362"/>
      <c r="H939" s="467"/>
      <c r="I939" s="399"/>
      <c r="J939" s="282"/>
      <c r="K939" s="40">
        <v>1</v>
      </c>
      <c r="L939" s="282"/>
      <c r="M939" s="282"/>
      <c r="N939" s="282"/>
      <c r="O939" s="282"/>
      <c r="P939" s="282"/>
      <c r="Q939" s="282"/>
      <c r="R939" s="282"/>
    </row>
    <row r="940" spans="1:19" x14ac:dyDescent="0.2">
      <c r="A940" s="341"/>
      <c r="B940" s="354"/>
      <c r="C940" s="265"/>
      <c r="D940" s="146" t="s">
        <v>3</v>
      </c>
      <c r="E940" s="40">
        <v>12</v>
      </c>
      <c r="F940" s="397"/>
      <c r="G940" s="362"/>
      <c r="H940" s="467"/>
      <c r="I940" s="400"/>
      <c r="J940" s="282"/>
      <c r="K940" s="40">
        <v>1</v>
      </c>
      <c r="L940" s="282"/>
      <c r="M940" s="282"/>
      <c r="N940" s="282"/>
      <c r="O940" s="282"/>
      <c r="P940" s="282"/>
      <c r="Q940" s="282"/>
      <c r="R940" s="282"/>
    </row>
    <row r="941" spans="1:19" ht="15" customHeight="1" x14ac:dyDescent="0.2">
      <c r="A941" s="339" t="s">
        <v>242</v>
      </c>
      <c r="B941" s="352" t="s">
        <v>243</v>
      </c>
      <c r="C941" s="485" t="s">
        <v>356</v>
      </c>
      <c r="D941" s="33" t="s">
        <v>291</v>
      </c>
      <c r="E941" s="10"/>
      <c r="F941" s="10"/>
      <c r="G941" s="10"/>
      <c r="H941" s="10"/>
      <c r="I941" s="10"/>
      <c r="J941" s="10">
        <f>SUM(J942:J946)</f>
        <v>15</v>
      </c>
      <c r="K941" s="15">
        <f>SUM(K942:K946)</f>
        <v>35</v>
      </c>
      <c r="L941" s="15">
        <f>SUM(L942:L946)</f>
        <v>30</v>
      </c>
      <c r="M941" s="10"/>
      <c r="N941" s="10"/>
      <c r="O941" s="10"/>
      <c r="P941" s="10"/>
      <c r="Q941" s="10"/>
      <c r="R941" s="10">
        <f>SUM(R942:R946)</f>
        <v>8.4</v>
      </c>
    </row>
    <row r="942" spans="1:19" ht="12.75" customHeight="1" x14ac:dyDescent="0.2">
      <c r="A942" s="340"/>
      <c r="B942" s="353"/>
      <c r="C942" s="486"/>
      <c r="D942" s="144" t="s">
        <v>0</v>
      </c>
      <c r="E942" s="76">
        <v>10</v>
      </c>
      <c r="F942" s="251"/>
      <c r="G942" s="246" t="s">
        <v>241</v>
      </c>
      <c r="H942" s="260" t="s">
        <v>244</v>
      </c>
      <c r="I942" s="275" t="s">
        <v>370</v>
      </c>
      <c r="J942" s="76">
        <v>5</v>
      </c>
      <c r="K942" s="76">
        <f>SUM(K947,K952,K957,K962,K967)</f>
        <v>11</v>
      </c>
      <c r="L942" s="76">
        <f>SUM(L947,L957,L962,L967)</f>
        <v>10</v>
      </c>
      <c r="M942" s="251"/>
      <c r="N942" s="282"/>
      <c r="O942" s="282"/>
      <c r="P942" s="282"/>
      <c r="Q942" s="282"/>
      <c r="R942" s="41">
        <v>3</v>
      </c>
      <c r="S942" s="70"/>
    </row>
    <row r="943" spans="1:19" x14ac:dyDescent="0.2">
      <c r="A943" s="340"/>
      <c r="B943" s="353"/>
      <c r="C943" s="486"/>
      <c r="D943" s="144" t="s">
        <v>1</v>
      </c>
      <c r="E943" s="76">
        <v>6</v>
      </c>
      <c r="F943" s="251"/>
      <c r="G943" s="246"/>
      <c r="H943" s="260"/>
      <c r="I943" s="276"/>
      <c r="J943" s="76">
        <v>3</v>
      </c>
      <c r="K943" s="174">
        <f t="shared" ref="K943:K946" si="44">SUM(K948,K953,K958,K963,K968)</f>
        <v>5</v>
      </c>
      <c r="L943" s="174">
        <f t="shared" ref="L943:L946" si="45">SUM(L948,L958,L963,L968)</f>
        <v>4</v>
      </c>
      <c r="M943" s="251"/>
      <c r="N943" s="282"/>
      <c r="O943" s="282"/>
      <c r="P943" s="282"/>
      <c r="Q943" s="282"/>
      <c r="R943" s="41">
        <v>1.5</v>
      </c>
    </row>
    <row r="944" spans="1:19" x14ac:dyDescent="0.2">
      <c r="A944" s="340"/>
      <c r="B944" s="353"/>
      <c r="C944" s="486"/>
      <c r="D944" s="144" t="s">
        <v>5</v>
      </c>
      <c r="E944" s="76">
        <v>8</v>
      </c>
      <c r="F944" s="251"/>
      <c r="G944" s="246"/>
      <c r="H944" s="260"/>
      <c r="I944" s="276"/>
      <c r="J944" s="76">
        <v>4</v>
      </c>
      <c r="K944" s="174">
        <f t="shared" si="44"/>
        <v>9</v>
      </c>
      <c r="L944" s="174">
        <f t="shared" si="45"/>
        <v>8</v>
      </c>
      <c r="M944" s="251"/>
      <c r="N944" s="282"/>
      <c r="O944" s="282"/>
      <c r="P944" s="282"/>
      <c r="Q944" s="282"/>
      <c r="R944" s="41">
        <v>3</v>
      </c>
    </row>
    <row r="945" spans="1:19" x14ac:dyDescent="0.2">
      <c r="A945" s="340"/>
      <c r="B945" s="353"/>
      <c r="C945" s="486"/>
      <c r="D945" s="144" t="s">
        <v>2</v>
      </c>
      <c r="E945" s="76">
        <v>5</v>
      </c>
      <c r="F945" s="251"/>
      <c r="G945" s="246"/>
      <c r="H945" s="260"/>
      <c r="I945" s="276"/>
      <c r="J945" s="76">
        <v>2</v>
      </c>
      <c r="K945" s="174">
        <f t="shared" si="44"/>
        <v>5</v>
      </c>
      <c r="L945" s="174">
        <f t="shared" si="45"/>
        <v>4</v>
      </c>
      <c r="M945" s="251"/>
      <c r="N945" s="282"/>
      <c r="O945" s="282"/>
      <c r="P945" s="282"/>
      <c r="Q945" s="282"/>
      <c r="R945" s="41">
        <v>0.6</v>
      </c>
    </row>
    <row r="946" spans="1:19" x14ac:dyDescent="0.2">
      <c r="A946" s="340"/>
      <c r="B946" s="353"/>
      <c r="C946" s="487"/>
      <c r="D946" s="144" t="s">
        <v>3</v>
      </c>
      <c r="E946" s="76">
        <v>4</v>
      </c>
      <c r="F946" s="251"/>
      <c r="G946" s="246"/>
      <c r="H946" s="260"/>
      <c r="I946" s="276"/>
      <c r="J946" s="76">
        <v>1</v>
      </c>
      <c r="K946" s="174">
        <f t="shared" si="44"/>
        <v>5</v>
      </c>
      <c r="L946" s="174">
        <f t="shared" si="45"/>
        <v>4</v>
      </c>
      <c r="M946" s="251"/>
      <c r="N946" s="282"/>
      <c r="O946" s="282"/>
      <c r="P946" s="282"/>
      <c r="Q946" s="282"/>
      <c r="R946" s="41">
        <v>0.3</v>
      </c>
    </row>
    <row r="947" spans="1:19" x14ac:dyDescent="0.2">
      <c r="A947" s="340"/>
      <c r="B947" s="353"/>
      <c r="C947" s="488" t="s">
        <v>48</v>
      </c>
      <c r="D947" s="145" t="s">
        <v>0</v>
      </c>
      <c r="E947" s="4">
        <v>11</v>
      </c>
      <c r="F947" s="251"/>
      <c r="G947" s="246" t="s">
        <v>241</v>
      </c>
      <c r="H947" s="260" t="s">
        <v>244</v>
      </c>
      <c r="I947" s="276"/>
      <c r="J947" s="251"/>
      <c r="K947" s="4">
        <v>3</v>
      </c>
      <c r="L947" s="4">
        <v>3</v>
      </c>
      <c r="M947" s="246" t="s">
        <v>323</v>
      </c>
      <c r="N947" s="282"/>
      <c r="O947" s="282"/>
      <c r="P947" s="282"/>
      <c r="Q947" s="282"/>
      <c r="R947" s="282"/>
    </row>
    <row r="948" spans="1:19" x14ac:dyDescent="0.2">
      <c r="A948" s="340"/>
      <c r="B948" s="353"/>
      <c r="C948" s="488"/>
      <c r="D948" s="145" t="s">
        <v>1</v>
      </c>
      <c r="E948" s="4">
        <v>6</v>
      </c>
      <c r="F948" s="251"/>
      <c r="G948" s="246"/>
      <c r="H948" s="260"/>
      <c r="I948" s="276"/>
      <c r="J948" s="251"/>
      <c r="K948" s="4">
        <v>1</v>
      </c>
      <c r="L948" s="4">
        <v>1</v>
      </c>
      <c r="M948" s="246"/>
      <c r="N948" s="282"/>
      <c r="O948" s="282"/>
      <c r="P948" s="282"/>
      <c r="Q948" s="282"/>
      <c r="R948" s="282"/>
    </row>
    <row r="949" spans="1:19" x14ac:dyDescent="0.2">
      <c r="A949" s="340"/>
      <c r="B949" s="353"/>
      <c r="C949" s="488"/>
      <c r="D949" s="145" t="s">
        <v>5</v>
      </c>
      <c r="E949" s="4">
        <v>9</v>
      </c>
      <c r="F949" s="251"/>
      <c r="G949" s="246"/>
      <c r="H949" s="260"/>
      <c r="I949" s="276"/>
      <c r="J949" s="251"/>
      <c r="K949" s="4">
        <v>2</v>
      </c>
      <c r="L949" s="4">
        <v>2</v>
      </c>
      <c r="M949" s="246"/>
      <c r="N949" s="282"/>
      <c r="O949" s="282"/>
      <c r="P949" s="282"/>
      <c r="Q949" s="282"/>
      <c r="R949" s="282"/>
    </row>
    <row r="950" spans="1:19" x14ac:dyDescent="0.2">
      <c r="A950" s="340"/>
      <c r="B950" s="353"/>
      <c r="C950" s="488"/>
      <c r="D950" s="145" t="s">
        <v>2</v>
      </c>
      <c r="E950" s="4">
        <v>4</v>
      </c>
      <c r="F950" s="251"/>
      <c r="G950" s="246"/>
      <c r="H950" s="260"/>
      <c r="I950" s="276"/>
      <c r="J950" s="251"/>
      <c r="K950" s="4">
        <v>1</v>
      </c>
      <c r="L950" s="4">
        <v>1</v>
      </c>
      <c r="M950" s="246"/>
      <c r="N950" s="282"/>
      <c r="O950" s="282"/>
      <c r="P950" s="282"/>
      <c r="Q950" s="282"/>
      <c r="R950" s="282"/>
    </row>
    <row r="951" spans="1:19" x14ac:dyDescent="0.2">
      <c r="A951" s="340"/>
      <c r="B951" s="353"/>
      <c r="C951" s="488"/>
      <c r="D951" s="145" t="s">
        <v>3</v>
      </c>
      <c r="E951" s="4">
        <v>3</v>
      </c>
      <c r="F951" s="251"/>
      <c r="G951" s="246"/>
      <c r="H951" s="260"/>
      <c r="I951" s="276"/>
      <c r="J951" s="251"/>
      <c r="K951" s="4">
        <v>1</v>
      </c>
      <c r="L951" s="4">
        <v>1</v>
      </c>
      <c r="M951" s="246"/>
      <c r="N951" s="282"/>
      <c r="O951" s="282"/>
      <c r="P951" s="282"/>
      <c r="Q951" s="282"/>
      <c r="R951" s="282"/>
    </row>
    <row r="952" spans="1:19" customFormat="1" ht="14.45" customHeight="1" x14ac:dyDescent="0.25">
      <c r="A952" s="340"/>
      <c r="B952" s="353"/>
      <c r="C952" s="509" t="s">
        <v>480</v>
      </c>
      <c r="D952" s="145" t="s">
        <v>0</v>
      </c>
      <c r="E952" s="4">
        <v>11</v>
      </c>
      <c r="F952" s="242"/>
      <c r="G952" s="246" t="s">
        <v>241</v>
      </c>
      <c r="H952" s="260" t="s">
        <v>244</v>
      </c>
      <c r="I952" s="276"/>
      <c r="J952" s="242"/>
      <c r="K952" s="4">
        <v>1</v>
      </c>
      <c r="L952" s="242"/>
      <c r="M952" s="368" t="s">
        <v>624</v>
      </c>
      <c r="N952" s="408"/>
      <c r="O952" s="408"/>
      <c r="P952" s="408"/>
      <c r="Q952" s="408"/>
      <c r="R952" s="408"/>
      <c r="S952" s="67"/>
    </row>
    <row r="953" spans="1:19" customFormat="1" ht="15" x14ac:dyDescent="0.25">
      <c r="A953" s="340"/>
      <c r="B953" s="353"/>
      <c r="C953" s="510"/>
      <c r="D953" s="145" t="s">
        <v>1</v>
      </c>
      <c r="E953" s="4">
        <v>6</v>
      </c>
      <c r="F953" s="243"/>
      <c r="G953" s="246"/>
      <c r="H953" s="260"/>
      <c r="I953" s="276"/>
      <c r="J953" s="243"/>
      <c r="K953" s="4">
        <v>1</v>
      </c>
      <c r="L953" s="243"/>
      <c r="M953" s="368"/>
      <c r="N953" s="409"/>
      <c r="O953" s="409"/>
      <c r="P953" s="409"/>
      <c r="Q953" s="409"/>
      <c r="R953" s="409"/>
      <c r="S953" s="68"/>
    </row>
    <row r="954" spans="1:19" customFormat="1" ht="15" x14ac:dyDescent="0.25">
      <c r="A954" s="340"/>
      <c r="B954" s="353"/>
      <c r="C954" s="510"/>
      <c r="D954" s="145" t="s">
        <v>5</v>
      </c>
      <c r="E954" s="4">
        <v>9</v>
      </c>
      <c r="F954" s="243"/>
      <c r="G954" s="246"/>
      <c r="H954" s="260"/>
      <c r="I954" s="276"/>
      <c r="J954" s="243"/>
      <c r="K954" s="4">
        <v>1</v>
      </c>
      <c r="L954" s="243"/>
      <c r="M954" s="368"/>
      <c r="N954" s="409"/>
      <c r="O954" s="409"/>
      <c r="P954" s="409"/>
      <c r="Q954" s="409"/>
      <c r="R954" s="409"/>
      <c r="S954" s="68"/>
    </row>
    <row r="955" spans="1:19" customFormat="1" ht="15" x14ac:dyDescent="0.25">
      <c r="A955" s="340"/>
      <c r="B955" s="353"/>
      <c r="C955" s="510"/>
      <c r="D955" s="145" t="s">
        <v>2</v>
      </c>
      <c r="E955" s="4">
        <v>4</v>
      </c>
      <c r="F955" s="243"/>
      <c r="G955" s="246"/>
      <c r="H955" s="260"/>
      <c r="I955" s="276"/>
      <c r="J955" s="243"/>
      <c r="K955" s="4">
        <v>1</v>
      </c>
      <c r="L955" s="243"/>
      <c r="M955" s="368"/>
      <c r="N955" s="409"/>
      <c r="O955" s="409"/>
      <c r="P955" s="409"/>
      <c r="Q955" s="409"/>
      <c r="R955" s="409"/>
      <c r="S955" s="68"/>
    </row>
    <row r="956" spans="1:19" customFormat="1" ht="15" x14ac:dyDescent="0.25">
      <c r="A956" s="340"/>
      <c r="B956" s="353"/>
      <c r="C956" s="511"/>
      <c r="D956" s="145" t="s">
        <v>3</v>
      </c>
      <c r="E956" s="4">
        <v>3</v>
      </c>
      <c r="F956" s="244"/>
      <c r="G956" s="246"/>
      <c r="H956" s="260"/>
      <c r="I956" s="276"/>
      <c r="J956" s="244"/>
      <c r="K956" s="4">
        <v>1</v>
      </c>
      <c r="L956" s="244"/>
      <c r="M956" s="368"/>
      <c r="N956" s="410"/>
      <c r="O956" s="410"/>
      <c r="P956" s="410"/>
      <c r="Q956" s="410"/>
      <c r="R956" s="410"/>
      <c r="S956" s="68"/>
    </row>
    <row r="957" spans="1:19" ht="30" customHeight="1" x14ac:dyDescent="0.2">
      <c r="A957" s="340"/>
      <c r="B957" s="353"/>
      <c r="C957" s="348" t="s">
        <v>407</v>
      </c>
      <c r="D957" s="145" t="s">
        <v>0</v>
      </c>
      <c r="E957" s="4">
        <v>11</v>
      </c>
      <c r="F957" s="251"/>
      <c r="G957" s="246" t="s">
        <v>241</v>
      </c>
      <c r="H957" s="260" t="s">
        <v>244</v>
      </c>
      <c r="I957" s="276"/>
      <c r="J957" s="251"/>
      <c r="K957" s="4">
        <v>3</v>
      </c>
      <c r="L957" s="4">
        <v>3</v>
      </c>
      <c r="M957" s="246" t="s">
        <v>322</v>
      </c>
      <c r="N957" s="282"/>
      <c r="O957" s="282"/>
      <c r="P957" s="282"/>
      <c r="Q957" s="282"/>
      <c r="R957" s="282"/>
    </row>
    <row r="958" spans="1:19" ht="31.5" customHeight="1" x14ac:dyDescent="0.2">
      <c r="A958" s="340"/>
      <c r="B958" s="353"/>
      <c r="C958" s="348"/>
      <c r="D958" s="145" t="s">
        <v>1</v>
      </c>
      <c r="E958" s="4">
        <v>6</v>
      </c>
      <c r="F958" s="251"/>
      <c r="G958" s="246"/>
      <c r="H958" s="260"/>
      <c r="I958" s="276"/>
      <c r="J958" s="251"/>
      <c r="K958" s="4">
        <v>1</v>
      </c>
      <c r="L958" s="4">
        <v>1</v>
      </c>
      <c r="M958" s="246"/>
      <c r="N958" s="282"/>
      <c r="O958" s="282"/>
      <c r="P958" s="282"/>
      <c r="Q958" s="282"/>
      <c r="R958" s="282"/>
    </row>
    <row r="959" spans="1:19" ht="29.25" customHeight="1" x14ac:dyDescent="0.2">
      <c r="A959" s="340"/>
      <c r="B959" s="353"/>
      <c r="C959" s="348"/>
      <c r="D959" s="145" t="s">
        <v>5</v>
      </c>
      <c r="E959" s="4">
        <v>9</v>
      </c>
      <c r="F959" s="251"/>
      <c r="G959" s="246"/>
      <c r="H959" s="260"/>
      <c r="I959" s="276"/>
      <c r="J959" s="251"/>
      <c r="K959" s="4">
        <v>2</v>
      </c>
      <c r="L959" s="4">
        <v>2</v>
      </c>
      <c r="M959" s="246"/>
      <c r="N959" s="282"/>
      <c r="O959" s="282"/>
      <c r="P959" s="282"/>
      <c r="Q959" s="282"/>
      <c r="R959" s="282"/>
    </row>
    <row r="960" spans="1:19" ht="35.25" customHeight="1" x14ac:dyDescent="0.2">
      <c r="A960" s="340"/>
      <c r="B960" s="353"/>
      <c r="C960" s="348"/>
      <c r="D960" s="145" t="s">
        <v>2</v>
      </c>
      <c r="E960" s="4">
        <v>4</v>
      </c>
      <c r="F960" s="251"/>
      <c r="G960" s="246"/>
      <c r="H960" s="260"/>
      <c r="I960" s="276"/>
      <c r="J960" s="251"/>
      <c r="K960" s="4">
        <v>1</v>
      </c>
      <c r="L960" s="4">
        <v>1</v>
      </c>
      <c r="M960" s="246"/>
      <c r="N960" s="282"/>
      <c r="O960" s="282"/>
      <c r="P960" s="282"/>
      <c r="Q960" s="282"/>
      <c r="R960" s="282"/>
    </row>
    <row r="961" spans="1:19" ht="29.25" customHeight="1" x14ac:dyDescent="0.2">
      <c r="A961" s="340"/>
      <c r="B961" s="353"/>
      <c r="C961" s="348"/>
      <c r="D961" s="145" t="s">
        <v>3</v>
      </c>
      <c r="E961" s="4">
        <v>3</v>
      </c>
      <c r="F961" s="251"/>
      <c r="G961" s="246"/>
      <c r="H961" s="260"/>
      <c r="I961" s="276"/>
      <c r="J961" s="251"/>
      <c r="K961" s="4">
        <v>1</v>
      </c>
      <c r="L961" s="4">
        <v>1</v>
      </c>
      <c r="M961" s="246"/>
      <c r="N961" s="282"/>
      <c r="O961" s="282"/>
      <c r="P961" s="282"/>
      <c r="Q961" s="282"/>
      <c r="R961" s="282"/>
    </row>
    <row r="962" spans="1:19" x14ac:dyDescent="0.2">
      <c r="A962" s="340"/>
      <c r="B962" s="353"/>
      <c r="C962" s="488" t="s">
        <v>245</v>
      </c>
      <c r="D962" s="145" t="s">
        <v>0</v>
      </c>
      <c r="E962" s="4">
        <v>11</v>
      </c>
      <c r="F962" s="251"/>
      <c r="G962" s="246" t="s">
        <v>241</v>
      </c>
      <c r="H962" s="260" t="s">
        <v>244</v>
      </c>
      <c r="I962" s="276"/>
      <c r="J962" s="251"/>
      <c r="K962" s="4">
        <v>2</v>
      </c>
      <c r="L962" s="4">
        <v>2</v>
      </c>
      <c r="M962" s="246" t="s">
        <v>542</v>
      </c>
      <c r="N962" s="282"/>
      <c r="O962" s="282"/>
      <c r="P962" s="282"/>
      <c r="Q962" s="282"/>
      <c r="R962" s="282"/>
    </row>
    <row r="963" spans="1:19" x14ac:dyDescent="0.2">
      <c r="A963" s="340"/>
      <c r="B963" s="353"/>
      <c r="C963" s="488"/>
      <c r="D963" s="145" t="s">
        <v>1</v>
      </c>
      <c r="E963" s="4">
        <v>6</v>
      </c>
      <c r="F963" s="251"/>
      <c r="G963" s="246"/>
      <c r="H963" s="260"/>
      <c r="I963" s="276"/>
      <c r="J963" s="251"/>
      <c r="K963" s="4">
        <v>1</v>
      </c>
      <c r="L963" s="4">
        <v>1</v>
      </c>
      <c r="M963" s="246"/>
      <c r="N963" s="282"/>
      <c r="O963" s="282"/>
      <c r="P963" s="282"/>
      <c r="Q963" s="282"/>
      <c r="R963" s="282"/>
    </row>
    <row r="964" spans="1:19" x14ac:dyDescent="0.2">
      <c r="A964" s="340"/>
      <c r="B964" s="353"/>
      <c r="C964" s="488"/>
      <c r="D964" s="145" t="s">
        <v>5</v>
      </c>
      <c r="E964" s="4">
        <v>9</v>
      </c>
      <c r="F964" s="251"/>
      <c r="G964" s="246"/>
      <c r="H964" s="260"/>
      <c r="I964" s="276"/>
      <c r="J964" s="251"/>
      <c r="K964" s="4">
        <v>2</v>
      </c>
      <c r="L964" s="4">
        <v>2</v>
      </c>
      <c r="M964" s="246"/>
      <c r="N964" s="282"/>
      <c r="O964" s="282"/>
      <c r="P964" s="282"/>
      <c r="Q964" s="282"/>
      <c r="R964" s="282"/>
    </row>
    <row r="965" spans="1:19" x14ac:dyDescent="0.2">
      <c r="A965" s="340"/>
      <c r="B965" s="353"/>
      <c r="C965" s="488"/>
      <c r="D965" s="145" t="s">
        <v>2</v>
      </c>
      <c r="E965" s="4">
        <v>4</v>
      </c>
      <c r="F965" s="251"/>
      <c r="G965" s="246"/>
      <c r="H965" s="260"/>
      <c r="I965" s="276"/>
      <c r="J965" s="251"/>
      <c r="K965" s="4">
        <v>1</v>
      </c>
      <c r="L965" s="4">
        <v>1</v>
      </c>
      <c r="M965" s="246"/>
      <c r="N965" s="282"/>
      <c r="O965" s="282"/>
      <c r="P965" s="282"/>
      <c r="Q965" s="282"/>
      <c r="R965" s="282"/>
    </row>
    <row r="966" spans="1:19" x14ac:dyDescent="0.2">
      <c r="A966" s="340"/>
      <c r="B966" s="353"/>
      <c r="C966" s="488"/>
      <c r="D966" s="145" t="s">
        <v>3</v>
      </c>
      <c r="E966" s="4">
        <v>3</v>
      </c>
      <c r="F966" s="251"/>
      <c r="G966" s="246"/>
      <c r="H966" s="260"/>
      <c r="I966" s="276"/>
      <c r="J966" s="251"/>
      <c r="K966" s="4">
        <v>1</v>
      </c>
      <c r="L966" s="4">
        <v>1</v>
      </c>
      <c r="M966" s="246"/>
      <c r="N966" s="282"/>
      <c r="O966" s="282"/>
      <c r="P966" s="282"/>
      <c r="Q966" s="282"/>
      <c r="R966" s="282"/>
    </row>
    <row r="967" spans="1:19" x14ac:dyDescent="0.2">
      <c r="A967" s="340"/>
      <c r="B967" s="353"/>
      <c r="C967" s="488" t="s">
        <v>481</v>
      </c>
      <c r="D967" s="145" t="s">
        <v>0</v>
      </c>
      <c r="E967" s="4">
        <v>11</v>
      </c>
      <c r="F967" s="251"/>
      <c r="G967" s="246" t="s">
        <v>241</v>
      </c>
      <c r="H967" s="260" t="s">
        <v>244</v>
      </c>
      <c r="I967" s="276"/>
      <c r="J967" s="251"/>
      <c r="K967" s="4">
        <v>2</v>
      </c>
      <c r="L967" s="4">
        <v>2</v>
      </c>
      <c r="M967" s="246" t="s">
        <v>340</v>
      </c>
      <c r="N967" s="282"/>
      <c r="O967" s="282"/>
      <c r="P967" s="282"/>
      <c r="Q967" s="282"/>
      <c r="R967" s="282"/>
    </row>
    <row r="968" spans="1:19" x14ac:dyDescent="0.2">
      <c r="A968" s="340"/>
      <c r="B968" s="353"/>
      <c r="C968" s="488"/>
      <c r="D968" s="145" t="s">
        <v>1</v>
      </c>
      <c r="E968" s="4">
        <v>6</v>
      </c>
      <c r="F968" s="251"/>
      <c r="G968" s="246"/>
      <c r="H968" s="260"/>
      <c r="I968" s="276"/>
      <c r="J968" s="251"/>
      <c r="K968" s="4">
        <v>1</v>
      </c>
      <c r="L968" s="4">
        <v>1</v>
      </c>
      <c r="M968" s="246"/>
      <c r="N968" s="282"/>
      <c r="O968" s="282"/>
      <c r="P968" s="282"/>
      <c r="Q968" s="282"/>
      <c r="R968" s="282"/>
    </row>
    <row r="969" spans="1:19" x14ac:dyDescent="0.2">
      <c r="A969" s="340"/>
      <c r="B969" s="353"/>
      <c r="C969" s="488"/>
      <c r="D969" s="145" t="s">
        <v>5</v>
      </c>
      <c r="E969" s="4">
        <v>9</v>
      </c>
      <c r="F969" s="251"/>
      <c r="G969" s="246"/>
      <c r="H969" s="260"/>
      <c r="I969" s="276"/>
      <c r="J969" s="251"/>
      <c r="K969" s="4">
        <v>2</v>
      </c>
      <c r="L969" s="4">
        <v>2</v>
      </c>
      <c r="M969" s="246"/>
      <c r="N969" s="282"/>
      <c r="O969" s="282"/>
      <c r="P969" s="282"/>
      <c r="Q969" s="282"/>
      <c r="R969" s="282"/>
    </row>
    <row r="970" spans="1:19" x14ac:dyDescent="0.2">
      <c r="A970" s="340"/>
      <c r="B970" s="353"/>
      <c r="C970" s="488"/>
      <c r="D970" s="145" t="s">
        <v>2</v>
      </c>
      <c r="E970" s="4">
        <v>4</v>
      </c>
      <c r="F970" s="251"/>
      <c r="G970" s="246"/>
      <c r="H970" s="260"/>
      <c r="I970" s="276"/>
      <c r="J970" s="251"/>
      <c r="K970" s="4">
        <v>1</v>
      </c>
      <c r="L970" s="4">
        <v>1</v>
      </c>
      <c r="M970" s="246"/>
      <c r="N970" s="282"/>
      <c r="O970" s="282"/>
      <c r="P970" s="282"/>
      <c r="Q970" s="282"/>
      <c r="R970" s="282"/>
    </row>
    <row r="971" spans="1:19" x14ac:dyDescent="0.2">
      <c r="A971" s="341"/>
      <c r="B971" s="354"/>
      <c r="C971" s="488"/>
      <c r="D971" s="145" t="s">
        <v>3</v>
      </c>
      <c r="E971" s="4">
        <v>3</v>
      </c>
      <c r="F971" s="251"/>
      <c r="G971" s="246"/>
      <c r="H971" s="260"/>
      <c r="I971" s="277"/>
      <c r="J971" s="251"/>
      <c r="K971" s="4">
        <v>1</v>
      </c>
      <c r="L971" s="4">
        <v>1</v>
      </c>
      <c r="M971" s="246"/>
      <c r="N971" s="282"/>
      <c r="O971" s="282"/>
      <c r="P971" s="282"/>
      <c r="Q971" s="282"/>
      <c r="R971" s="282"/>
    </row>
    <row r="972" spans="1:19" ht="15" customHeight="1" x14ac:dyDescent="0.2">
      <c r="A972" s="339" t="s">
        <v>246</v>
      </c>
      <c r="B972" s="352" t="s">
        <v>247</v>
      </c>
      <c r="C972" s="512" t="s">
        <v>569</v>
      </c>
      <c r="D972" s="34" t="s">
        <v>291</v>
      </c>
      <c r="E972" s="10"/>
      <c r="F972" s="10"/>
      <c r="G972" s="10"/>
      <c r="H972" s="10"/>
      <c r="I972" s="10"/>
      <c r="J972" s="10">
        <f>SUM(J973:J977)</f>
        <v>48</v>
      </c>
      <c r="K972" s="10">
        <f>SUM(K973:K977)</f>
        <v>66</v>
      </c>
      <c r="L972" s="10">
        <f>SUM(L973:L977)</f>
        <v>51</v>
      </c>
      <c r="M972" s="10"/>
      <c r="N972" s="10"/>
      <c r="O972" s="10"/>
      <c r="P972" s="10"/>
      <c r="Q972" s="10"/>
      <c r="R972" s="10">
        <f>SUM(R973:R977)</f>
        <v>23</v>
      </c>
    </row>
    <row r="973" spans="1:19" x14ac:dyDescent="0.2">
      <c r="A973" s="340"/>
      <c r="B973" s="353"/>
      <c r="C973" s="513"/>
      <c r="D973" s="142" t="s">
        <v>0</v>
      </c>
      <c r="E973" s="1">
        <v>17</v>
      </c>
      <c r="F973" s="282"/>
      <c r="G973" s="362" t="s">
        <v>308</v>
      </c>
      <c r="H973" s="499" t="s">
        <v>482</v>
      </c>
      <c r="I973" s="362" t="s">
        <v>369</v>
      </c>
      <c r="J973" s="41">
        <v>8</v>
      </c>
      <c r="K973" s="41">
        <f>K978+K983+K988+K993</f>
        <v>13</v>
      </c>
      <c r="L973" s="41">
        <f>L978+L988+L993</f>
        <v>10</v>
      </c>
      <c r="M973" s="282"/>
      <c r="N973" s="282"/>
      <c r="O973" s="282"/>
      <c r="P973" s="282"/>
      <c r="Q973" s="282"/>
      <c r="R973" s="106">
        <v>5</v>
      </c>
      <c r="S973" s="114"/>
    </row>
    <row r="974" spans="1:19" x14ac:dyDescent="0.2">
      <c r="A974" s="340"/>
      <c r="B974" s="353"/>
      <c r="C974" s="513"/>
      <c r="D974" s="142" t="s">
        <v>1</v>
      </c>
      <c r="E974" s="49">
        <v>13</v>
      </c>
      <c r="F974" s="282"/>
      <c r="G974" s="362"/>
      <c r="H974" s="282"/>
      <c r="I974" s="362"/>
      <c r="J974" s="41">
        <v>6</v>
      </c>
      <c r="K974" s="177">
        <f t="shared" ref="K974:K977" si="46">K979+K984+K989+K994</f>
        <v>10</v>
      </c>
      <c r="L974" s="177">
        <f t="shared" ref="L974:L977" si="47">L979+L989+L994</f>
        <v>8</v>
      </c>
      <c r="M974" s="282"/>
      <c r="N974" s="282"/>
      <c r="O974" s="282"/>
      <c r="P974" s="282"/>
      <c r="Q974" s="282"/>
      <c r="R974" s="106">
        <v>3</v>
      </c>
      <c r="S974" s="114"/>
    </row>
    <row r="975" spans="1:19" x14ac:dyDescent="0.2">
      <c r="A975" s="340"/>
      <c r="B975" s="353"/>
      <c r="C975" s="513"/>
      <c r="D975" s="142" t="s">
        <v>5</v>
      </c>
      <c r="E975" s="49">
        <v>23</v>
      </c>
      <c r="F975" s="282"/>
      <c r="G975" s="362"/>
      <c r="H975" s="282"/>
      <c r="I975" s="362"/>
      <c r="J975" s="41">
        <v>9</v>
      </c>
      <c r="K975" s="177">
        <f t="shared" si="46"/>
        <v>13</v>
      </c>
      <c r="L975" s="177">
        <f t="shared" si="47"/>
        <v>10</v>
      </c>
      <c r="M975" s="282"/>
      <c r="N975" s="282"/>
      <c r="O975" s="282"/>
      <c r="P975" s="282"/>
      <c r="Q975" s="282"/>
      <c r="R975" s="106">
        <v>4</v>
      </c>
      <c r="S975" s="114"/>
    </row>
    <row r="976" spans="1:19" x14ac:dyDescent="0.2">
      <c r="A976" s="340"/>
      <c r="B976" s="353"/>
      <c r="C976" s="513"/>
      <c r="D976" s="142" t="s">
        <v>2</v>
      </c>
      <c r="E976" s="49">
        <v>41</v>
      </c>
      <c r="F976" s="282"/>
      <c r="G976" s="362"/>
      <c r="H976" s="282"/>
      <c r="I976" s="362"/>
      <c r="J976" s="41">
        <v>17</v>
      </c>
      <c r="K976" s="177">
        <f t="shared" si="46"/>
        <v>17</v>
      </c>
      <c r="L976" s="177">
        <f t="shared" si="47"/>
        <v>13</v>
      </c>
      <c r="M976" s="282"/>
      <c r="N976" s="282"/>
      <c r="O976" s="282"/>
      <c r="P976" s="282"/>
      <c r="Q976" s="282"/>
      <c r="R976" s="106">
        <v>7</v>
      </c>
      <c r="S976" s="114"/>
    </row>
    <row r="977" spans="1:19" x14ac:dyDescent="0.2">
      <c r="A977" s="340"/>
      <c r="B977" s="353"/>
      <c r="C977" s="514"/>
      <c r="D977" s="142" t="s">
        <v>3</v>
      </c>
      <c r="E977" s="49">
        <v>21</v>
      </c>
      <c r="F977" s="282"/>
      <c r="G977" s="362"/>
      <c r="H977" s="282"/>
      <c r="I977" s="362"/>
      <c r="J977" s="41">
        <v>8</v>
      </c>
      <c r="K977" s="177">
        <f t="shared" si="46"/>
        <v>13</v>
      </c>
      <c r="L977" s="177">
        <f t="shared" si="47"/>
        <v>10</v>
      </c>
      <c r="M977" s="282"/>
      <c r="N977" s="282"/>
      <c r="O977" s="282"/>
      <c r="P977" s="282"/>
      <c r="Q977" s="282"/>
      <c r="R977" s="106">
        <v>4</v>
      </c>
      <c r="S977" s="114"/>
    </row>
    <row r="978" spans="1:19" ht="30" customHeight="1" x14ac:dyDescent="0.2">
      <c r="A978" s="340"/>
      <c r="B978" s="353"/>
      <c r="C978" s="265" t="s">
        <v>407</v>
      </c>
      <c r="D978" s="146" t="s">
        <v>0</v>
      </c>
      <c r="E978" s="40">
        <v>24</v>
      </c>
      <c r="F978" s="282"/>
      <c r="G978" s="362" t="s">
        <v>308</v>
      </c>
      <c r="H978" s="467" t="s">
        <v>483</v>
      </c>
      <c r="I978" s="362"/>
      <c r="J978" s="282"/>
      <c r="K978" s="40">
        <v>5</v>
      </c>
      <c r="L978" s="40">
        <v>5</v>
      </c>
      <c r="M978" s="362" t="s">
        <v>322</v>
      </c>
      <c r="N978" s="282"/>
      <c r="O978" s="282"/>
      <c r="P978" s="282"/>
      <c r="Q978" s="282"/>
      <c r="R978" s="282"/>
    </row>
    <row r="979" spans="1:19" ht="30" customHeight="1" x14ac:dyDescent="0.2">
      <c r="A979" s="340"/>
      <c r="B979" s="353"/>
      <c r="C979" s="265"/>
      <c r="D979" s="146" t="s">
        <v>1</v>
      </c>
      <c r="E979" s="40">
        <v>20</v>
      </c>
      <c r="F979" s="282"/>
      <c r="G979" s="362"/>
      <c r="H979" s="282"/>
      <c r="I979" s="362"/>
      <c r="J979" s="282"/>
      <c r="K979" s="40">
        <v>5</v>
      </c>
      <c r="L979" s="40">
        <v>5</v>
      </c>
      <c r="M979" s="362"/>
      <c r="N979" s="282"/>
      <c r="O979" s="282"/>
      <c r="P979" s="282"/>
      <c r="Q979" s="282"/>
      <c r="R979" s="282"/>
    </row>
    <row r="980" spans="1:19" ht="30" customHeight="1" x14ac:dyDescent="0.2">
      <c r="A980" s="340"/>
      <c r="B980" s="353"/>
      <c r="C980" s="265"/>
      <c r="D980" s="146" t="s">
        <v>5</v>
      </c>
      <c r="E980" s="40">
        <v>32</v>
      </c>
      <c r="F980" s="282"/>
      <c r="G980" s="362"/>
      <c r="H980" s="282"/>
      <c r="I980" s="362"/>
      <c r="J980" s="282"/>
      <c r="K980" s="40">
        <v>5</v>
      </c>
      <c r="L980" s="40">
        <v>5</v>
      </c>
      <c r="M980" s="362"/>
      <c r="N980" s="282"/>
      <c r="O980" s="282"/>
      <c r="P980" s="282"/>
      <c r="Q980" s="282"/>
      <c r="R980" s="282"/>
    </row>
    <row r="981" spans="1:19" ht="30" customHeight="1" x14ac:dyDescent="0.2">
      <c r="A981" s="340"/>
      <c r="B981" s="353"/>
      <c r="C981" s="265"/>
      <c r="D981" s="146" t="s">
        <v>2</v>
      </c>
      <c r="E981" s="40">
        <v>52</v>
      </c>
      <c r="F981" s="282"/>
      <c r="G981" s="362"/>
      <c r="H981" s="282"/>
      <c r="I981" s="362"/>
      <c r="J981" s="282"/>
      <c r="K981" s="40">
        <v>5</v>
      </c>
      <c r="L981" s="40">
        <v>5</v>
      </c>
      <c r="M981" s="362"/>
      <c r="N981" s="282"/>
      <c r="O981" s="282"/>
      <c r="P981" s="282"/>
      <c r="Q981" s="282"/>
      <c r="R981" s="282"/>
    </row>
    <row r="982" spans="1:19" ht="30" customHeight="1" x14ac:dyDescent="0.2">
      <c r="A982" s="340"/>
      <c r="B982" s="353"/>
      <c r="C982" s="265"/>
      <c r="D982" s="146" t="s">
        <v>3</v>
      </c>
      <c r="E982" s="40">
        <v>26</v>
      </c>
      <c r="F982" s="282"/>
      <c r="G982" s="362"/>
      <c r="H982" s="282"/>
      <c r="I982" s="362"/>
      <c r="J982" s="282"/>
      <c r="K982" s="40">
        <v>5</v>
      </c>
      <c r="L982" s="40">
        <v>5</v>
      </c>
      <c r="M982" s="362"/>
      <c r="N982" s="282"/>
      <c r="O982" s="282"/>
      <c r="P982" s="282"/>
      <c r="Q982" s="282"/>
      <c r="R982" s="282"/>
    </row>
    <row r="983" spans="1:19" x14ac:dyDescent="0.2">
      <c r="A983" s="340"/>
      <c r="B983" s="353"/>
      <c r="C983" s="265" t="s">
        <v>484</v>
      </c>
      <c r="D983" s="146" t="s">
        <v>0</v>
      </c>
      <c r="E983" s="40">
        <v>21</v>
      </c>
      <c r="F983" s="282"/>
      <c r="G983" s="362" t="s">
        <v>308</v>
      </c>
      <c r="H983" s="481" t="s">
        <v>248</v>
      </c>
      <c r="I983" s="362"/>
      <c r="J983" s="282"/>
      <c r="K983" s="40">
        <v>3</v>
      </c>
      <c r="L983" s="282"/>
      <c r="M983" s="362" t="s">
        <v>329</v>
      </c>
      <c r="N983" s="282"/>
      <c r="O983" s="282"/>
      <c r="P983" s="282"/>
      <c r="Q983" s="282"/>
      <c r="R983" s="282"/>
    </row>
    <row r="984" spans="1:19" x14ac:dyDescent="0.2">
      <c r="A984" s="340"/>
      <c r="B984" s="353"/>
      <c r="C984" s="265"/>
      <c r="D984" s="146" t="s">
        <v>1</v>
      </c>
      <c r="E984" s="40">
        <v>15</v>
      </c>
      <c r="F984" s="282"/>
      <c r="G984" s="362"/>
      <c r="H984" s="481"/>
      <c r="I984" s="362"/>
      <c r="J984" s="282"/>
      <c r="K984" s="40">
        <v>2</v>
      </c>
      <c r="L984" s="282"/>
      <c r="M984" s="362"/>
      <c r="N984" s="282"/>
      <c r="O984" s="282"/>
      <c r="P984" s="282"/>
      <c r="Q984" s="282"/>
      <c r="R984" s="282"/>
    </row>
    <row r="985" spans="1:19" x14ac:dyDescent="0.2">
      <c r="A985" s="340"/>
      <c r="B985" s="353"/>
      <c r="C985" s="265"/>
      <c r="D985" s="146" t="s">
        <v>5</v>
      </c>
      <c r="E985" s="40">
        <v>27</v>
      </c>
      <c r="F985" s="282"/>
      <c r="G985" s="362"/>
      <c r="H985" s="481"/>
      <c r="I985" s="362"/>
      <c r="J985" s="282"/>
      <c r="K985" s="40">
        <v>3</v>
      </c>
      <c r="L985" s="282"/>
      <c r="M985" s="362"/>
      <c r="N985" s="282"/>
      <c r="O985" s="282"/>
      <c r="P985" s="282"/>
      <c r="Q985" s="282"/>
      <c r="R985" s="282"/>
    </row>
    <row r="986" spans="1:19" x14ac:dyDescent="0.2">
      <c r="A986" s="340"/>
      <c r="B986" s="353"/>
      <c r="C986" s="265"/>
      <c r="D986" s="146" t="s">
        <v>2</v>
      </c>
      <c r="E986" s="40">
        <v>44</v>
      </c>
      <c r="F986" s="282"/>
      <c r="G986" s="362"/>
      <c r="H986" s="481"/>
      <c r="I986" s="362"/>
      <c r="J986" s="282"/>
      <c r="K986" s="40">
        <v>4</v>
      </c>
      <c r="L986" s="282"/>
      <c r="M986" s="362"/>
      <c r="N986" s="282"/>
      <c r="O986" s="282"/>
      <c r="P986" s="282"/>
      <c r="Q986" s="282"/>
      <c r="R986" s="282"/>
    </row>
    <row r="987" spans="1:19" x14ac:dyDescent="0.2">
      <c r="A987" s="340"/>
      <c r="B987" s="353"/>
      <c r="C987" s="265"/>
      <c r="D987" s="146" t="s">
        <v>3</v>
      </c>
      <c r="E987" s="40">
        <v>21</v>
      </c>
      <c r="F987" s="282"/>
      <c r="G987" s="362"/>
      <c r="H987" s="481"/>
      <c r="I987" s="362"/>
      <c r="J987" s="282"/>
      <c r="K987" s="40">
        <v>3</v>
      </c>
      <c r="L987" s="282"/>
      <c r="M987" s="362"/>
      <c r="N987" s="282"/>
      <c r="O987" s="282"/>
      <c r="P987" s="282"/>
      <c r="Q987" s="282"/>
      <c r="R987" s="282"/>
    </row>
    <row r="988" spans="1:19" x14ac:dyDescent="0.2">
      <c r="A988" s="340"/>
      <c r="B988" s="353"/>
      <c r="C988" s="264" t="s">
        <v>30</v>
      </c>
      <c r="D988" s="146" t="s">
        <v>0</v>
      </c>
      <c r="E988" s="40">
        <v>21</v>
      </c>
      <c r="F988" s="282"/>
      <c r="G988" s="362" t="s">
        <v>308</v>
      </c>
      <c r="H988" s="481" t="s">
        <v>248</v>
      </c>
      <c r="I988" s="362"/>
      <c r="J988" s="282"/>
      <c r="K988" s="40">
        <v>3</v>
      </c>
      <c r="L988" s="40">
        <v>3</v>
      </c>
      <c r="M988" s="362" t="s">
        <v>625</v>
      </c>
      <c r="N988" s="282"/>
      <c r="O988" s="282"/>
      <c r="P988" s="282"/>
      <c r="Q988" s="282"/>
      <c r="R988" s="282"/>
    </row>
    <row r="989" spans="1:19" x14ac:dyDescent="0.2">
      <c r="A989" s="340"/>
      <c r="B989" s="353"/>
      <c r="C989" s="264"/>
      <c r="D989" s="146" t="s">
        <v>1</v>
      </c>
      <c r="E989" s="40">
        <v>15</v>
      </c>
      <c r="F989" s="282"/>
      <c r="G989" s="362"/>
      <c r="H989" s="481"/>
      <c r="I989" s="362"/>
      <c r="J989" s="282"/>
      <c r="K989" s="40">
        <v>2</v>
      </c>
      <c r="L989" s="40">
        <v>2</v>
      </c>
      <c r="M989" s="362"/>
      <c r="N989" s="282"/>
      <c r="O989" s="282"/>
      <c r="P989" s="282"/>
      <c r="Q989" s="282"/>
      <c r="R989" s="282"/>
    </row>
    <row r="990" spans="1:19" x14ac:dyDescent="0.2">
      <c r="A990" s="340"/>
      <c r="B990" s="353"/>
      <c r="C990" s="264"/>
      <c r="D990" s="146" t="s">
        <v>5</v>
      </c>
      <c r="E990" s="40">
        <v>27</v>
      </c>
      <c r="F990" s="282"/>
      <c r="G990" s="362"/>
      <c r="H990" s="481"/>
      <c r="I990" s="362"/>
      <c r="J990" s="282"/>
      <c r="K990" s="40">
        <v>3</v>
      </c>
      <c r="L990" s="40">
        <v>3</v>
      </c>
      <c r="M990" s="362"/>
      <c r="N990" s="282"/>
      <c r="O990" s="282"/>
      <c r="P990" s="282"/>
      <c r="Q990" s="282"/>
      <c r="R990" s="282"/>
    </row>
    <row r="991" spans="1:19" x14ac:dyDescent="0.2">
      <c r="A991" s="340"/>
      <c r="B991" s="353"/>
      <c r="C991" s="264"/>
      <c r="D991" s="146" t="s">
        <v>2</v>
      </c>
      <c r="E991" s="40">
        <v>44</v>
      </c>
      <c r="F991" s="282"/>
      <c r="G991" s="362"/>
      <c r="H991" s="481"/>
      <c r="I991" s="362"/>
      <c r="J991" s="282"/>
      <c r="K991" s="40">
        <v>4</v>
      </c>
      <c r="L991" s="40">
        <v>4</v>
      </c>
      <c r="M991" s="362"/>
      <c r="N991" s="282"/>
      <c r="O991" s="282"/>
      <c r="P991" s="282"/>
      <c r="Q991" s="282"/>
      <c r="R991" s="282"/>
    </row>
    <row r="992" spans="1:19" x14ac:dyDescent="0.2">
      <c r="A992" s="340"/>
      <c r="B992" s="353"/>
      <c r="C992" s="264"/>
      <c r="D992" s="146" t="s">
        <v>3</v>
      </c>
      <c r="E992" s="40">
        <v>21</v>
      </c>
      <c r="F992" s="282"/>
      <c r="G992" s="362"/>
      <c r="H992" s="481"/>
      <c r="I992" s="362"/>
      <c r="J992" s="282"/>
      <c r="K992" s="40">
        <v>3</v>
      </c>
      <c r="L992" s="40">
        <v>3</v>
      </c>
      <c r="M992" s="362"/>
      <c r="N992" s="282"/>
      <c r="O992" s="282"/>
      <c r="P992" s="282"/>
      <c r="Q992" s="282"/>
      <c r="R992" s="282"/>
    </row>
    <row r="993" spans="1:19" x14ac:dyDescent="0.2">
      <c r="A993" s="340"/>
      <c r="B993" s="353"/>
      <c r="C993" s="488" t="s">
        <v>570</v>
      </c>
      <c r="D993" s="146" t="s">
        <v>0</v>
      </c>
      <c r="E993" s="40">
        <v>24</v>
      </c>
      <c r="F993" s="282"/>
      <c r="G993" s="362" t="s">
        <v>308</v>
      </c>
      <c r="H993" s="481" t="s">
        <v>248</v>
      </c>
      <c r="I993" s="362"/>
      <c r="J993" s="282"/>
      <c r="K993" s="40">
        <v>2</v>
      </c>
      <c r="L993" s="40">
        <v>2</v>
      </c>
      <c r="M993" s="246" t="s">
        <v>626</v>
      </c>
      <c r="N993" s="282"/>
      <c r="O993" s="282"/>
      <c r="P993" s="282"/>
      <c r="Q993" s="282"/>
      <c r="R993" s="282"/>
    </row>
    <row r="994" spans="1:19" x14ac:dyDescent="0.2">
      <c r="A994" s="340"/>
      <c r="B994" s="353"/>
      <c r="C994" s="488"/>
      <c r="D994" s="146" t="s">
        <v>1</v>
      </c>
      <c r="E994" s="40">
        <v>20</v>
      </c>
      <c r="F994" s="282"/>
      <c r="G994" s="362"/>
      <c r="H994" s="481"/>
      <c r="I994" s="362"/>
      <c r="J994" s="282"/>
      <c r="K994" s="40">
        <v>1</v>
      </c>
      <c r="L994" s="40">
        <v>1</v>
      </c>
      <c r="M994" s="246"/>
      <c r="N994" s="282"/>
      <c r="O994" s="282"/>
      <c r="P994" s="282"/>
      <c r="Q994" s="282"/>
      <c r="R994" s="282"/>
    </row>
    <row r="995" spans="1:19" x14ac:dyDescent="0.2">
      <c r="A995" s="340"/>
      <c r="B995" s="353"/>
      <c r="C995" s="488"/>
      <c r="D995" s="146" t="s">
        <v>5</v>
      </c>
      <c r="E995" s="40">
        <v>32</v>
      </c>
      <c r="F995" s="282"/>
      <c r="G995" s="362"/>
      <c r="H995" s="481"/>
      <c r="I995" s="362"/>
      <c r="J995" s="282"/>
      <c r="K995" s="40">
        <v>2</v>
      </c>
      <c r="L995" s="40">
        <v>2</v>
      </c>
      <c r="M995" s="246"/>
      <c r="N995" s="282"/>
      <c r="O995" s="282"/>
      <c r="P995" s="282"/>
      <c r="Q995" s="282"/>
      <c r="R995" s="282"/>
    </row>
    <row r="996" spans="1:19" x14ac:dyDescent="0.2">
      <c r="A996" s="340"/>
      <c r="B996" s="353"/>
      <c r="C996" s="488"/>
      <c r="D996" s="146" t="s">
        <v>2</v>
      </c>
      <c r="E996" s="40">
        <v>52</v>
      </c>
      <c r="F996" s="282"/>
      <c r="G996" s="362"/>
      <c r="H996" s="481"/>
      <c r="I996" s="362"/>
      <c r="J996" s="282"/>
      <c r="K996" s="40">
        <v>4</v>
      </c>
      <c r="L996" s="40">
        <v>4</v>
      </c>
      <c r="M996" s="246"/>
      <c r="N996" s="282"/>
      <c r="O996" s="282"/>
      <c r="P996" s="282"/>
      <c r="Q996" s="282"/>
      <c r="R996" s="282"/>
    </row>
    <row r="997" spans="1:19" x14ac:dyDescent="0.2">
      <c r="A997" s="341"/>
      <c r="B997" s="354"/>
      <c r="C997" s="488"/>
      <c r="D997" s="146" t="s">
        <v>3</v>
      </c>
      <c r="E997" s="40">
        <v>26</v>
      </c>
      <c r="F997" s="282"/>
      <c r="G997" s="362"/>
      <c r="H997" s="481"/>
      <c r="I997" s="362"/>
      <c r="J997" s="282"/>
      <c r="K997" s="40">
        <v>2</v>
      </c>
      <c r="L997" s="40">
        <v>2</v>
      </c>
      <c r="M997" s="246"/>
      <c r="N997" s="282"/>
      <c r="O997" s="282"/>
      <c r="P997" s="282"/>
      <c r="Q997" s="282"/>
      <c r="R997" s="282"/>
    </row>
    <row r="998" spans="1:19" ht="14.45" customHeight="1" x14ac:dyDescent="0.2">
      <c r="A998" s="492" t="s">
        <v>249</v>
      </c>
      <c r="B998" s="492"/>
      <c r="C998" s="492"/>
      <c r="D998" s="492"/>
      <c r="E998" s="492"/>
      <c r="F998" s="492"/>
      <c r="G998" s="492"/>
      <c r="H998" s="492"/>
      <c r="I998" s="492"/>
      <c r="J998" s="492"/>
      <c r="K998" s="492"/>
      <c r="L998" s="492"/>
      <c r="M998" s="492"/>
      <c r="N998" s="492"/>
      <c r="O998" s="492"/>
      <c r="P998" s="492"/>
      <c r="Q998" s="492"/>
      <c r="R998" s="492"/>
    </row>
    <row r="999" spans="1:19" ht="14.45" customHeight="1" x14ac:dyDescent="0.2">
      <c r="A999" s="339" t="s">
        <v>250</v>
      </c>
      <c r="B999" s="352" t="s">
        <v>251</v>
      </c>
      <c r="C999" s="379" t="s">
        <v>567</v>
      </c>
      <c r="D999" s="34" t="s">
        <v>291</v>
      </c>
      <c r="E999" s="16"/>
      <c r="F999" s="16"/>
      <c r="G999" s="16"/>
      <c r="H999" s="16"/>
      <c r="I999" s="16"/>
      <c r="J999" s="16">
        <f>SUM(J1000:J1004)</f>
        <v>100</v>
      </c>
      <c r="K999" s="16">
        <f>SUM(K1000:K1004)</f>
        <v>270</v>
      </c>
      <c r="L999" s="16">
        <f>SUM(L1000:L1004)</f>
        <v>196</v>
      </c>
      <c r="M999" s="16"/>
      <c r="N999" s="16"/>
      <c r="O999" s="16"/>
      <c r="P999" s="16"/>
      <c r="Q999" s="16"/>
      <c r="R999" s="16">
        <f>SUM(R1000:R1004)</f>
        <v>500</v>
      </c>
    </row>
    <row r="1000" spans="1:19" ht="12.75" customHeight="1" x14ac:dyDescent="0.2">
      <c r="A1000" s="340"/>
      <c r="B1000" s="353"/>
      <c r="C1000" s="380"/>
      <c r="D1000" s="142" t="s">
        <v>0</v>
      </c>
      <c r="E1000" s="184">
        <v>14</v>
      </c>
      <c r="F1000" s="282"/>
      <c r="G1000" s="282" t="s">
        <v>316</v>
      </c>
      <c r="H1000" s="467" t="s">
        <v>58</v>
      </c>
      <c r="I1000" s="362" t="s">
        <v>368</v>
      </c>
      <c r="J1000" s="184">
        <v>14</v>
      </c>
      <c r="K1000" s="41">
        <f>K1005+K1010+K1015+K1020+K1025</f>
        <v>52</v>
      </c>
      <c r="L1000" s="107">
        <f>L1025</f>
        <v>38</v>
      </c>
      <c r="M1000" s="368" t="s">
        <v>624</v>
      </c>
      <c r="N1000" s="362"/>
      <c r="O1000" s="362"/>
      <c r="P1000" s="362"/>
      <c r="Q1000" s="362"/>
      <c r="R1000" s="106">
        <v>70</v>
      </c>
      <c r="S1000" s="114"/>
    </row>
    <row r="1001" spans="1:19" ht="12.75" customHeight="1" x14ac:dyDescent="0.2">
      <c r="A1001" s="340"/>
      <c r="B1001" s="353"/>
      <c r="C1001" s="380"/>
      <c r="D1001" s="142" t="s">
        <v>1</v>
      </c>
      <c r="E1001" s="184">
        <v>13</v>
      </c>
      <c r="F1001" s="282"/>
      <c r="G1001" s="282"/>
      <c r="H1001" s="467"/>
      <c r="I1001" s="362"/>
      <c r="J1001" s="184">
        <v>13</v>
      </c>
      <c r="K1001" s="177">
        <f t="shared" ref="K1001:K1004" si="48">K1006+K1011+K1016+K1021+K1026</f>
        <v>36</v>
      </c>
      <c r="L1001" s="169">
        <f t="shared" ref="L1001:L1004" si="49">L1026</f>
        <v>23</v>
      </c>
      <c r="M1001" s="368"/>
      <c r="N1001" s="362"/>
      <c r="O1001" s="362"/>
      <c r="P1001" s="362"/>
      <c r="Q1001" s="362"/>
      <c r="R1001" s="106">
        <v>65</v>
      </c>
      <c r="S1001" s="114"/>
    </row>
    <row r="1002" spans="1:19" ht="12.75" customHeight="1" x14ac:dyDescent="0.2">
      <c r="A1002" s="340"/>
      <c r="B1002" s="353"/>
      <c r="C1002" s="380"/>
      <c r="D1002" s="142" t="s">
        <v>5</v>
      </c>
      <c r="E1002" s="184">
        <v>31</v>
      </c>
      <c r="F1002" s="282"/>
      <c r="G1002" s="282"/>
      <c r="H1002" s="467"/>
      <c r="I1002" s="362"/>
      <c r="J1002" s="184">
        <v>31</v>
      </c>
      <c r="K1002" s="177">
        <f t="shared" si="48"/>
        <v>78</v>
      </c>
      <c r="L1002" s="169">
        <f t="shared" si="49"/>
        <v>61</v>
      </c>
      <c r="M1002" s="368"/>
      <c r="N1002" s="362"/>
      <c r="O1002" s="362"/>
      <c r="P1002" s="362"/>
      <c r="Q1002" s="362"/>
      <c r="R1002" s="106">
        <v>155</v>
      </c>
      <c r="S1002" s="114"/>
    </row>
    <row r="1003" spans="1:19" ht="14.25" customHeight="1" x14ac:dyDescent="0.2">
      <c r="A1003" s="340"/>
      <c r="B1003" s="353"/>
      <c r="C1003" s="380"/>
      <c r="D1003" s="142" t="s">
        <v>2</v>
      </c>
      <c r="E1003" s="184">
        <v>25</v>
      </c>
      <c r="F1003" s="282"/>
      <c r="G1003" s="282"/>
      <c r="H1003" s="467"/>
      <c r="I1003" s="362"/>
      <c r="J1003" s="184">
        <v>25</v>
      </c>
      <c r="K1003" s="177">
        <f t="shared" si="48"/>
        <v>63</v>
      </c>
      <c r="L1003" s="169">
        <f t="shared" si="49"/>
        <v>47</v>
      </c>
      <c r="M1003" s="368"/>
      <c r="N1003" s="362"/>
      <c r="O1003" s="362"/>
      <c r="P1003" s="362"/>
      <c r="Q1003" s="362"/>
      <c r="R1003" s="106">
        <v>125</v>
      </c>
      <c r="S1003" s="114"/>
    </row>
    <row r="1004" spans="1:19" x14ac:dyDescent="0.2">
      <c r="A1004" s="340"/>
      <c r="B1004" s="353"/>
      <c r="C1004" s="381"/>
      <c r="D1004" s="142" t="s">
        <v>3</v>
      </c>
      <c r="E1004" s="184">
        <v>17</v>
      </c>
      <c r="F1004" s="282"/>
      <c r="G1004" s="282"/>
      <c r="H1004" s="467"/>
      <c r="I1004" s="362"/>
      <c r="J1004" s="184">
        <v>17</v>
      </c>
      <c r="K1004" s="177">
        <f t="shared" si="48"/>
        <v>41</v>
      </c>
      <c r="L1004" s="169">
        <f t="shared" si="49"/>
        <v>27</v>
      </c>
      <c r="M1004" s="368"/>
      <c r="N1004" s="362"/>
      <c r="O1004" s="362"/>
      <c r="P1004" s="362"/>
      <c r="Q1004" s="362"/>
      <c r="R1004" s="106">
        <v>85</v>
      </c>
      <c r="S1004" s="114"/>
    </row>
    <row r="1005" spans="1:19" x14ac:dyDescent="0.2">
      <c r="A1005" s="340"/>
      <c r="B1005" s="353"/>
      <c r="C1005" s="348" t="s">
        <v>467</v>
      </c>
      <c r="D1005" s="146" t="s">
        <v>0</v>
      </c>
      <c r="E1005" s="282"/>
      <c r="F1005" s="282"/>
      <c r="G1005" s="282"/>
      <c r="H1005" s="467"/>
      <c r="I1005" s="362"/>
      <c r="J1005" s="253"/>
      <c r="K1005" s="40">
        <v>1</v>
      </c>
      <c r="L1005" s="282"/>
      <c r="M1005" s="282"/>
      <c r="N1005" s="362"/>
      <c r="O1005" s="362"/>
      <c r="P1005" s="362"/>
      <c r="Q1005" s="362"/>
      <c r="R1005" s="362"/>
    </row>
    <row r="1006" spans="1:19" x14ac:dyDescent="0.2">
      <c r="A1006" s="340"/>
      <c r="B1006" s="353"/>
      <c r="C1006" s="348"/>
      <c r="D1006" s="146" t="s">
        <v>1</v>
      </c>
      <c r="E1006" s="282"/>
      <c r="F1006" s="282"/>
      <c r="G1006" s="282"/>
      <c r="H1006" s="467"/>
      <c r="I1006" s="362"/>
      <c r="J1006" s="253"/>
      <c r="K1006" s="40">
        <v>1</v>
      </c>
      <c r="L1006" s="282"/>
      <c r="M1006" s="282"/>
      <c r="N1006" s="362"/>
      <c r="O1006" s="362"/>
      <c r="P1006" s="362"/>
      <c r="Q1006" s="362"/>
      <c r="R1006" s="362"/>
    </row>
    <row r="1007" spans="1:19" x14ac:dyDescent="0.2">
      <c r="A1007" s="340"/>
      <c r="B1007" s="353"/>
      <c r="C1007" s="348"/>
      <c r="D1007" s="146" t="s">
        <v>5</v>
      </c>
      <c r="E1007" s="282"/>
      <c r="F1007" s="282"/>
      <c r="G1007" s="282"/>
      <c r="H1007" s="467"/>
      <c r="I1007" s="362"/>
      <c r="J1007" s="253"/>
      <c r="K1007" s="40">
        <v>1</v>
      </c>
      <c r="L1007" s="282"/>
      <c r="M1007" s="282"/>
      <c r="N1007" s="362"/>
      <c r="O1007" s="362"/>
      <c r="P1007" s="362"/>
      <c r="Q1007" s="362"/>
      <c r="R1007" s="362"/>
    </row>
    <row r="1008" spans="1:19" x14ac:dyDescent="0.2">
      <c r="A1008" s="340"/>
      <c r="B1008" s="353"/>
      <c r="C1008" s="348"/>
      <c r="D1008" s="146" t="s">
        <v>2</v>
      </c>
      <c r="E1008" s="282"/>
      <c r="F1008" s="282"/>
      <c r="G1008" s="282"/>
      <c r="H1008" s="467"/>
      <c r="I1008" s="362"/>
      <c r="J1008" s="253"/>
      <c r="K1008" s="40">
        <v>1</v>
      </c>
      <c r="L1008" s="282"/>
      <c r="M1008" s="282"/>
      <c r="N1008" s="362"/>
      <c r="O1008" s="362"/>
      <c r="P1008" s="362"/>
      <c r="Q1008" s="362"/>
      <c r="R1008" s="362"/>
    </row>
    <row r="1009" spans="1:18" x14ac:dyDescent="0.2">
      <c r="A1009" s="340"/>
      <c r="B1009" s="353"/>
      <c r="C1009" s="348"/>
      <c r="D1009" s="146" t="s">
        <v>3</v>
      </c>
      <c r="E1009" s="282"/>
      <c r="F1009" s="282"/>
      <c r="G1009" s="282"/>
      <c r="H1009" s="467"/>
      <c r="I1009" s="362"/>
      <c r="J1009" s="253"/>
      <c r="K1009" s="40">
        <v>1</v>
      </c>
      <c r="L1009" s="282"/>
      <c r="M1009" s="282"/>
      <c r="N1009" s="362"/>
      <c r="O1009" s="362"/>
      <c r="P1009" s="362"/>
      <c r="Q1009" s="362"/>
      <c r="R1009" s="362"/>
    </row>
    <row r="1010" spans="1:18" x14ac:dyDescent="0.2">
      <c r="A1010" s="340"/>
      <c r="B1010" s="353"/>
      <c r="C1010" s="348" t="s">
        <v>468</v>
      </c>
      <c r="D1010" s="146" t="s">
        <v>0</v>
      </c>
      <c r="E1010" s="282"/>
      <c r="F1010" s="282"/>
      <c r="G1010" s="282"/>
      <c r="H1010" s="467"/>
      <c r="I1010" s="362"/>
      <c r="J1010" s="282"/>
      <c r="K1010" s="40">
        <v>5</v>
      </c>
      <c r="L1010" s="282"/>
      <c r="M1010" s="282"/>
      <c r="N1010" s="362"/>
      <c r="O1010" s="362"/>
      <c r="P1010" s="362"/>
      <c r="Q1010" s="362"/>
      <c r="R1010" s="362"/>
    </row>
    <row r="1011" spans="1:18" x14ac:dyDescent="0.2">
      <c r="A1011" s="340"/>
      <c r="B1011" s="353"/>
      <c r="C1011" s="348"/>
      <c r="D1011" s="146" t="s">
        <v>1</v>
      </c>
      <c r="E1011" s="282"/>
      <c r="F1011" s="282"/>
      <c r="G1011" s="282"/>
      <c r="H1011" s="467"/>
      <c r="I1011" s="362"/>
      <c r="J1011" s="282"/>
      <c r="K1011" s="40">
        <v>4</v>
      </c>
      <c r="L1011" s="282"/>
      <c r="M1011" s="282"/>
      <c r="N1011" s="362"/>
      <c r="O1011" s="362"/>
      <c r="P1011" s="362"/>
      <c r="Q1011" s="362"/>
      <c r="R1011" s="362"/>
    </row>
    <row r="1012" spans="1:18" x14ac:dyDescent="0.2">
      <c r="A1012" s="340"/>
      <c r="B1012" s="353"/>
      <c r="C1012" s="348"/>
      <c r="D1012" s="146" t="s">
        <v>5</v>
      </c>
      <c r="E1012" s="282"/>
      <c r="F1012" s="282"/>
      <c r="G1012" s="282"/>
      <c r="H1012" s="467"/>
      <c r="I1012" s="362"/>
      <c r="J1012" s="282"/>
      <c r="K1012" s="40">
        <v>6</v>
      </c>
      <c r="L1012" s="282"/>
      <c r="M1012" s="282"/>
      <c r="N1012" s="362"/>
      <c r="O1012" s="362"/>
      <c r="P1012" s="362"/>
      <c r="Q1012" s="362"/>
      <c r="R1012" s="362"/>
    </row>
    <row r="1013" spans="1:18" x14ac:dyDescent="0.2">
      <c r="A1013" s="340"/>
      <c r="B1013" s="353"/>
      <c r="C1013" s="348"/>
      <c r="D1013" s="146" t="s">
        <v>2</v>
      </c>
      <c r="E1013" s="282"/>
      <c r="F1013" s="282"/>
      <c r="G1013" s="282"/>
      <c r="H1013" s="467"/>
      <c r="I1013" s="362"/>
      <c r="J1013" s="282"/>
      <c r="K1013" s="40">
        <v>5</v>
      </c>
      <c r="L1013" s="282"/>
      <c r="M1013" s="282"/>
      <c r="N1013" s="362"/>
      <c r="O1013" s="362"/>
      <c r="P1013" s="362"/>
      <c r="Q1013" s="362"/>
      <c r="R1013" s="362"/>
    </row>
    <row r="1014" spans="1:18" x14ac:dyDescent="0.2">
      <c r="A1014" s="340"/>
      <c r="B1014" s="353"/>
      <c r="C1014" s="348"/>
      <c r="D1014" s="146" t="s">
        <v>3</v>
      </c>
      <c r="E1014" s="282"/>
      <c r="F1014" s="282"/>
      <c r="G1014" s="282"/>
      <c r="H1014" s="467"/>
      <c r="I1014" s="362"/>
      <c r="J1014" s="282"/>
      <c r="K1014" s="40">
        <v>5</v>
      </c>
      <c r="L1014" s="282"/>
      <c r="M1014" s="282"/>
      <c r="N1014" s="362"/>
      <c r="O1014" s="362"/>
      <c r="P1014" s="362"/>
      <c r="Q1014" s="362"/>
      <c r="R1014" s="362"/>
    </row>
    <row r="1015" spans="1:18" x14ac:dyDescent="0.2">
      <c r="A1015" s="340"/>
      <c r="B1015" s="353"/>
      <c r="C1015" s="305" t="s">
        <v>357</v>
      </c>
      <c r="D1015" s="146" t="s">
        <v>0</v>
      </c>
      <c r="E1015" s="282"/>
      <c r="F1015" s="282"/>
      <c r="G1015" s="282"/>
      <c r="H1015" s="467"/>
      <c r="I1015" s="362"/>
      <c r="J1015" s="282"/>
      <c r="K1015" s="40">
        <v>3</v>
      </c>
      <c r="L1015" s="282"/>
      <c r="M1015" s="282"/>
      <c r="N1015" s="362"/>
      <c r="O1015" s="362"/>
      <c r="P1015" s="362"/>
      <c r="Q1015" s="362"/>
      <c r="R1015" s="362"/>
    </row>
    <row r="1016" spans="1:18" x14ac:dyDescent="0.2">
      <c r="A1016" s="340"/>
      <c r="B1016" s="353"/>
      <c r="C1016" s="305"/>
      <c r="D1016" s="146" t="s">
        <v>1</v>
      </c>
      <c r="E1016" s="282"/>
      <c r="F1016" s="282"/>
      <c r="G1016" s="282"/>
      <c r="H1016" s="467"/>
      <c r="I1016" s="362"/>
      <c r="J1016" s="282"/>
      <c r="K1016" s="40">
        <v>3</v>
      </c>
      <c r="L1016" s="282"/>
      <c r="M1016" s="282"/>
      <c r="N1016" s="362"/>
      <c r="O1016" s="362"/>
      <c r="P1016" s="362"/>
      <c r="Q1016" s="362"/>
      <c r="R1016" s="362"/>
    </row>
    <row r="1017" spans="1:18" x14ac:dyDescent="0.2">
      <c r="A1017" s="340"/>
      <c r="B1017" s="353"/>
      <c r="C1017" s="305"/>
      <c r="D1017" s="146" t="s">
        <v>5</v>
      </c>
      <c r="E1017" s="282"/>
      <c r="F1017" s="282"/>
      <c r="G1017" s="282"/>
      <c r="H1017" s="467"/>
      <c r="I1017" s="362"/>
      <c r="J1017" s="282"/>
      <c r="K1017" s="40">
        <v>3</v>
      </c>
      <c r="L1017" s="282"/>
      <c r="M1017" s="282"/>
      <c r="N1017" s="362"/>
      <c r="O1017" s="362"/>
      <c r="P1017" s="362"/>
      <c r="Q1017" s="362"/>
      <c r="R1017" s="362"/>
    </row>
    <row r="1018" spans="1:18" x14ac:dyDescent="0.2">
      <c r="A1018" s="340"/>
      <c r="B1018" s="353"/>
      <c r="C1018" s="305"/>
      <c r="D1018" s="146" t="s">
        <v>2</v>
      </c>
      <c r="E1018" s="282"/>
      <c r="F1018" s="282"/>
      <c r="G1018" s="282"/>
      <c r="H1018" s="467"/>
      <c r="I1018" s="362"/>
      <c r="J1018" s="282"/>
      <c r="K1018" s="40">
        <v>3</v>
      </c>
      <c r="L1018" s="282"/>
      <c r="M1018" s="282"/>
      <c r="N1018" s="362"/>
      <c r="O1018" s="362"/>
      <c r="P1018" s="362"/>
      <c r="Q1018" s="362"/>
      <c r="R1018" s="362"/>
    </row>
    <row r="1019" spans="1:18" x14ac:dyDescent="0.2">
      <c r="A1019" s="340"/>
      <c r="B1019" s="353"/>
      <c r="C1019" s="305"/>
      <c r="D1019" s="146" t="s">
        <v>3</v>
      </c>
      <c r="E1019" s="282"/>
      <c r="F1019" s="282"/>
      <c r="G1019" s="282"/>
      <c r="H1019" s="467"/>
      <c r="I1019" s="362"/>
      <c r="J1019" s="282"/>
      <c r="K1019" s="40">
        <v>3</v>
      </c>
      <c r="L1019" s="282"/>
      <c r="M1019" s="282"/>
      <c r="N1019" s="362"/>
      <c r="O1019" s="362"/>
      <c r="P1019" s="362"/>
      <c r="Q1019" s="362"/>
      <c r="R1019" s="362"/>
    </row>
    <row r="1020" spans="1:18" x14ac:dyDescent="0.2">
      <c r="A1020" s="340"/>
      <c r="B1020" s="353"/>
      <c r="C1020" s="348" t="s">
        <v>469</v>
      </c>
      <c r="D1020" s="146" t="s">
        <v>0</v>
      </c>
      <c r="E1020" s="282"/>
      <c r="F1020" s="282"/>
      <c r="G1020" s="282"/>
      <c r="H1020" s="467"/>
      <c r="I1020" s="362"/>
      <c r="J1020" s="282"/>
      <c r="K1020" s="40">
        <v>5</v>
      </c>
      <c r="L1020" s="408"/>
      <c r="M1020" s="282"/>
      <c r="N1020" s="362"/>
      <c r="O1020" s="362"/>
      <c r="P1020" s="362"/>
      <c r="Q1020" s="362"/>
      <c r="R1020" s="362"/>
    </row>
    <row r="1021" spans="1:18" x14ac:dyDescent="0.2">
      <c r="A1021" s="340"/>
      <c r="B1021" s="353"/>
      <c r="C1021" s="348"/>
      <c r="D1021" s="146" t="s">
        <v>1</v>
      </c>
      <c r="E1021" s="282"/>
      <c r="F1021" s="282"/>
      <c r="G1021" s="282"/>
      <c r="H1021" s="467"/>
      <c r="I1021" s="362"/>
      <c r="J1021" s="282"/>
      <c r="K1021" s="40">
        <v>5</v>
      </c>
      <c r="L1021" s="409"/>
      <c r="M1021" s="282"/>
      <c r="N1021" s="362"/>
      <c r="O1021" s="362"/>
      <c r="P1021" s="362"/>
      <c r="Q1021" s="362"/>
      <c r="R1021" s="362"/>
    </row>
    <row r="1022" spans="1:18" x14ac:dyDescent="0.2">
      <c r="A1022" s="340"/>
      <c r="B1022" s="353"/>
      <c r="C1022" s="348"/>
      <c r="D1022" s="146" t="s">
        <v>5</v>
      </c>
      <c r="E1022" s="282"/>
      <c r="F1022" s="282"/>
      <c r="G1022" s="282"/>
      <c r="H1022" s="467"/>
      <c r="I1022" s="362"/>
      <c r="J1022" s="282"/>
      <c r="K1022" s="40">
        <v>7</v>
      </c>
      <c r="L1022" s="409"/>
      <c r="M1022" s="282"/>
      <c r="N1022" s="362"/>
      <c r="O1022" s="362"/>
      <c r="P1022" s="362"/>
      <c r="Q1022" s="362"/>
      <c r="R1022" s="362"/>
    </row>
    <row r="1023" spans="1:18" x14ac:dyDescent="0.2">
      <c r="A1023" s="340"/>
      <c r="B1023" s="353"/>
      <c r="C1023" s="348"/>
      <c r="D1023" s="146" t="s">
        <v>2</v>
      </c>
      <c r="E1023" s="282"/>
      <c r="F1023" s="282"/>
      <c r="G1023" s="282"/>
      <c r="H1023" s="467"/>
      <c r="I1023" s="362"/>
      <c r="J1023" s="282"/>
      <c r="K1023" s="40">
        <v>7</v>
      </c>
      <c r="L1023" s="409"/>
      <c r="M1023" s="282"/>
      <c r="N1023" s="362"/>
      <c r="O1023" s="362"/>
      <c r="P1023" s="362"/>
      <c r="Q1023" s="362"/>
      <c r="R1023" s="362"/>
    </row>
    <row r="1024" spans="1:18" x14ac:dyDescent="0.2">
      <c r="A1024" s="340"/>
      <c r="B1024" s="353"/>
      <c r="C1024" s="348"/>
      <c r="D1024" s="146" t="s">
        <v>3</v>
      </c>
      <c r="E1024" s="282"/>
      <c r="F1024" s="282"/>
      <c r="G1024" s="282"/>
      <c r="H1024" s="467"/>
      <c r="I1024" s="362"/>
      <c r="J1024" s="282"/>
      <c r="K1024" s="40">
        <v>5</v>
      </c>
      <c r="L1024" s="410"/>
      <c r="M1024" s="282"/>
      <c r="N1024" s="362"/>
      <c r="O1024" s="362"/>
      <c r="P1024" s="362"/>
      <c r="Q1024" s="362"/>
      <c r="R1024" s="362"/>
    </row>
    <row r="1025" spans="1:19" x14ac:dyDescent="0.2">
      <c r="A1025" s="340"/>
      <c r="B1025" s="353"/>
      <c r="C1025" s="348" t="s">
        <v>453</v>
      </c>
      <c r="D1025" s="146" t="s">
        <v>0</v>
      </c>
      <c r="E1025" s="282"/>
      <c r="F1025" s="282"/>
      <c r="G1025" s="282"/>
      <c r="H1025" s="467"/>
      <c r="I1025" s="362"/>
      <c r="J1025" s="282"/>
      <c r="K1025" s="40">
        <v>38</v>
      </c>
      <c r="L1025" s="40">
        <v>38</v>
      </c>
      <c r="M1025" s="362" t="s">
        <v>619</v>
      </c>
      <c r="N1025" s="362"/>
      <c r="O1025" s="362"/>
      <c r="P1025" s="362"/>
      <c r="Q1025" s="362"/>
      <c r="R1025" s="362"/>
    </row>
    <row r="1026" spans="1:19" x14ac:dyDescent="0.2">
      <c r="A1026" s="340"/>
      <c r="B1026" s="353"/>
      <c r="C1026" s="348"/>
      <c r="D1026" s="146" t="s">
        <v>1</v>
      </c>
      <c r="E1026" s="282"/>
      <c r="F1026" s="282"/>
      <c r="G1026" s="282"/>
      <c r="H1026" s="467"/>
      <c r="I1026" s="362"/>
      <c r="J1026" s="282"/>
      <c r="K1026" s="40">
        <v>23</v>
      </c>
      <c r="L1026" s="40">
        <v>23</v>
      </c>
      <c r="M1026" s="362"/>
      <c r="N1026" s="362"/>
      <c r="O1026" s="362"/>
      <c r="P1026" s="362"/>
      <c r="Q1026" s="362"/>
      <c r="R1026" s="362"/>
    </row>
    <row r="1027" spans="1:19" x14ac:dyDescent="0.2">
      <c r="A1027" s="340"/>
      <c r="B1027" s="353"/>
      <c r="C1027" s="348"/>
      <c r="D1027" s="146" t="s">
        <v>5</v>
      </c>
      <c r="E1027" s="282"/>
      <c r="F1027" s="282"/>
      <c r="G1027" s="282"/>
      <c r="H1027" s="467"/>
      <c r="I1027" s="362"/>
      <c r="J1027" s="282"/>
      <c r="K1027" s="40">
        <v>61</v>
      </c>
      <c r="L1027" s="40">
        <v>61</v>
      </c>
      <c r="M1027" s="362"/>
      <c r="N1027" s="362"/>
      <c r="O1027" s="362"/>
      <c r="P1027" s="362"/>
      <c r="Q1027" s="362"/>
      <c r="R1027" s="362"/>
    </row>
    <row r="1028" spans="1:19" x14ac:dyDescent="0.2">
      <c r="A1028" s="340"/>
      <c r="B1028" s="353"/>
      <c r="C1028" s="348"/>
      <c r="D1028" s="146" t="s">
        <v>2</v>
      </c>
      <c r="E1028" s="282"/>
      <c r="F1028" s="282"/>
      <c r="G1028" s="282"/>
      <c r="H1028" s="467"/>
      <c r="I1028" s="362"/>
      <c r="J1028" s="282"/>
      <c r="K1028" s="40">
        <v>47</v>
      </c>
      <c r="L1028" s="40">
        <v>47</v>
      </c>
      <c r="M1028" s="362"/>
      <c r="N1028" s="362"/>
      <c r="O1028" s="362"/>
      <c r="P1028" s="362"/>
      <c r="Q1028" s="362"/>
      <c r="R1028" s="362"/>
    </row>
    <row r="1029" spans="1:19" x14ac:dyDescent="0.2">
      <c r="A1029" s="341"/>
      <c r="B1029" s="354"/>
      <c r="C1029" s="348"/>
      <c r="D1029" s="146" t="s">
        <v>3</v>
      </c>
      <c r="E1029" s="282"/>
      <c r="F1029" s="282"/>
      <c r="G1029" s="282"/>
      <c r="H1029" s="467"/>
      <c r="I1029" s="362"/>
      <c r="J1029" s="282"/>
      <c r="K1029" s="40">
        <v>27</v>
      </c>
      <c r="L1029" s="109">
        <v>27</v>
      </c>
      <c r="M1029" s="362"/>
      <c r="N1029" s="362"/>
      <c r="O1029" s="362"/>
      <c r="P1029" s="362"/>
      <c r="Q1029" s="362"/>
      <c r="R1029" s="362"/>
    </row>
    <row r="1030" spans="1:19" ht="15" customHeight="1" x14ac:dyDescent="0.2">
      <c r="A1030" s="339" t="s">
        <v>252</v>
      </c>
      <c r="B1030" s="352" t="s">
        <v>253</v>
      </c>
      <c r="C1030" s="379" t="s">
        <v>567</v>
      </c>
      <c r="D1030" s="34" t="s">
        <v>291</v>
      </c>
      <c r="E1030" s="10"/>
      <c r="F1030" s="10"/>
      <c r="G1030" s="10"/>
      <c r="H1030" s="10"/>
      <c r="I1030" s="10"/>
      <c r="J1030" s="10">
        <f>SUM(J1031:J1035)</f>
        <v>49</v>
      </c>
      <c r="K1030" s="10">
        <f>SUM(K1031:K1035)</f>
        <v>107</v>
      </c>
      <c r="L1030" s="10">
        <f>SUM(L1031:L1035)</f>
        <v>66</v>
      </c>
      <c r="M1030" s="10"/>
      <c r="N1030" s="10"/>
      <c r="O1030" s="15">
        <f>SUM(O1031:O1035)</f>
        <v>26</v>
      </c>
      <c r="P1030" s="15">
        <f>SUM(P1031:P1035)</f>
        <v>17</v>
      </c>
      <c r="Q1030" s="15">
        <f>SUM(Q1031:Q1035)</f>
        <v>62</v>
      </c>
      <c r="R1030" s="10">
        <f>SUM(R1031:R1035)</f>
        <v>158</v>
      </c>
      <c r="S1030" s="70"/>
    </row>
    <row r="1031" spans="1:19" ht="12.95" customHeight="1" x14ac:dyDescent="0.2">
      <c r="A1031" s="340"/>
      <c r="B1031" s="353"/>
      <c r="C1031" s="380"/>
      <c r="D1031" s="142" t="s">
        <v>0</v>
      </c>
      <c r="E1031" s="41">
        <v>10</v>
      </c>
      <c r="F1031" s="362" t="s">
        <v>283</v>
      </c>
      <c r="G1031" s="504" t="s">
        <v>316</v>
      </c>
      <c r="H1031" s="467" t="s">
        <v>58</v>
      </c>
      <c r="I1031" s="362" t="s">
        <v>368</v>
      </c>
      <c r="J1031" s="41">
        <v>10</v>
      </c>
      <c r="K1031" s="41">
        <f>K1036+K1041+K1046+K1051+K1056</f>
        <v>25</v>
      </c>
      <c r="L1031" s="41">
        <f>L1056</f>
        <v>16</v>
      </c>
      <c r="M1031" s="368" t="s">
        <v>624</v>
      </c>
      <c r="N1031" s="362" t="s">
        <v>137</v>
      </c>
      <c r="O1031" s="1">
        <f>SUM(O1036,O1041)</f>
        <v>4</v>
      </c>
      <c r="P1031" s="1">
        <f>SUM(P1036,P1041)</f>
        <v>2</v>
      </c>
      <c r="Q1031" s="1">
        <f>SUM(Q1036,Q1041)</f>
        <v>12</v>
      </c>
      <c r="R1031" s="106">
        <v>40</v>
      </c>
      <c r="S1031" s="114"/>
    </row>
    <row r="1032" spans="1:19" x14ac:dyDescent="0.2">
      <c r="A1032" s="340"/>
      <c r="B1032" s="353"/>
      <c r="C1032" s="380"/>
      <c r="D1032" s="142" t="s">
        <v>1</v>
      </c>
      <c r="E1032" s="41">
        <v>8</v>
      </c>
      <c r="F1032" s="362"/>
      <c r="G1032" s="362"/>
      <c r="H1032" s="467"/>
      <c r="I1032" s="362"/>
      <c r="J1032" s="41">
        <v>8</v>
      </c>
      <c r="K1032" s="177">
        <f t="shared" ref="K1032:K1035" si="50">K1037+K1042+K1047+K1052+K1057</f>
        <v>19</v>
      </c>
      <c r="L1032" s="177">
        <f t="shared" ref="L1032:L1035" si="51">L1057</f>
        <v>12</v>
      </c>
      <c r="M1032" s="368"/>
      <c r="N1032" s="362"/>
      <c r="O1032" s="1">
        <f t="shared" ref="O1032:Q1035" si="52">SUM(O1037,O1042)</f>
        <v>4</v>
      </c>
      <c r="P1032" s="1">
        <f t="shared" si="52"/>
        <v>2</v>
      </c>
      <c r="Q1032" s="1">
        <f t="shared" si="52"/>
        <v>12</v>
      </c>
      <c r="R1032" s="106">
        <v>30</v>
      </c>
      <c r="S1032" s="114"/>
    </row>
    <row r="1033" spans="1:19" x14ac:dyDescent="0.2">
      <c r="A1033" s="340"/>
      <c r="B1033" s="353"/>
      <c r="C1033" s="380"/>
      <c r="D1033" s="142" t="s">
        <v>5</v>
      </c>
      <c r="E1033" s="41">
        <v>6</v>
      </c>
      <c r="F1033" s="362"/>
      <c r="G1033" s="362"/>
      <c r="H1033" s="467"/>
      <c r="I1033" s="362"/>
      <c r="J1033" s="41">
        <v>6</v>
      </c>
      <c r="K1033" s="177">
        <f t="shared" si="50"/>
        <v>20</v>
      </c>
      <c r="L1033" s="177">
        <f t="shared" si="51"/>
        <v>10</v>
      </c>
      <c r="M1033" s="368"/>
      <c r="N1033" s="362"/>
      <c r="O1033" s="1">
        <f t="shared" si="52"/>
        <v>2</v>
      </c>
      <c r="P1033" s="1">
        <f t="shared" si="52"/>
        <v>1</v>
      </c>
      <c r="Q1033" s="1">
        <f t="shared" si="52"/>
        <v>6</v>
      </c>
      <c r="R1033" s="106">
        <v>22</v>
      </c>
      <c r="S1033" s="114"/>
    </row>
    <row r="1034" spans="1:19" x14ac:dyDescent="0.2">
      <c r="A1034" s="340"/>
      <c r="B1034" s="353"/>
      <c r="C1034" s="380"/>
      <c r="D1034" s="142" t="s">
        <v>2</v>
      </c>
      <c r="E1034" s="41">
        <v>5</v>
      </c>
      <c r="F1034" s="362"/>
      <c r="G1034" s="362"/>
      <c r="H1034" s="467"/>
      <c r="I1034" s="362"/>
      <c r="J1034" s="41">
        <v>8</v>
      </c>
      <c r="K1034" s="177">
        <f t="shared" si="50"/>
        <v>16</v>
      </c>
      <c r="L1034" s="177">
        <f t="shared" si="51"/>
        <v>8</v>
      </c>
      <c r="M1034" s="368"/>
      <c r="N1034" s="362"/>
      <c r="O1034" s="1">
        <f t="shared" si="52"/>
        <v>5</v>
      </c>
      <c r="P1034" s="1">
        <f t="shared" si="52"/>
        <v>4</v>
      </c>
      <c r="Q1034" s="1">
        <f t="shared" si="52"/>
        <v>9</v>
      </c>
      <c r="R1034" s="106">
        <v>20</v>
      </c>
      <c r="S1034" s="114"/>
    </row>
    <row r="1035" spans="1:19" x14ac:dyDescent="0.2">
      <c r="A1035" s="340"/>
      <c r="B1035" s="353"/>
      <c r="C1035" s="381"/>
      <c r="D1035" s="142" t="s">
        <v>3</v>
      </c>
      <c r="E1035" s="41">
        <v>12</v>
      </c>
      <c r="F1035" s="362"/>
      <c r="G1035" s="362"/>
      <c r="H1035" s="467"/>
      <c r="I1035" s="362"/>
      <c r="J1035" s="41">
        <v>17</v>
      </c>
      <c r="K1035" s="177">
        <f t="shared" si="50"/>
        <v>27</v>
      </c>
      <c r="L1035" s="177">
        <f t="shared" si="51"/>
        <v>20</v>
      </c>
      <c r="M1035" s="368"/>
      <c r="N1035" s="362"/>
      <c r="O1035" s="1">
        <f t="shared" si="52"/>
        <v>11</v>
      </c>
      <c r="P1035" s="1">
        <f t="shared" si="52"/>
        <v>8</v>
      </c>
      <c r="Q1035" s="1">
        <f t="shared" si="52"/>
        <v>23</v>
      </c>
      <c r="R1035" s="106">
        <v>46</v>
      </c>
      <c r="S1035" s="114"/>
    </row>
    <row r="1036" spans="1:19" x14ac:dyDescent="0.2">
      <c r="A1036" s="340"/>
      <c r="B1036" s="353"/>
      <c r="C1036" s="348" t="s">
        <v>467</v>
      </c>
      <c r="D1036" s="146" t="s">
        <v>0</v>
      </c>
      <c r="E1036" s="282"/>
      <c r="F1036" s="362"/>
      <c r="G1036" s="362"/>
      <c r="H1036" s="467"/>
      <c r="I1036" s="362"/>
      <c r="J1036" s="282"/>
      <c r="K1036" s="40">
        <v>1</v>
      </c>
      <c r="L1036" s="408"/>
      <c r="M1036" s="468"/>
      <c r="N1036" s="368" t="s">
        <v>391</v>
      </c>
      <c r="O1036" s="93"/>
      <c r="P1036" s="93"/>
      <c r="Q1036" s="93"/>
      <c r="R1036" s="282"/>
      <c r="S1036" s="70"/>
    </row>
    <row r="1037" spans="1:19" x14ac:dyDescent="0.2">
      <c r="A1037" s="340"/>
      <c r="B1037" s="353"/>
      <c r="C1037" s="348"/>
      <c r="D1037" s="146" t="s">
        <v>1</v>
      </c>
      <c r="E1037" s="282"/>
      <c r="F1037" s="362"/>
      <c r="G1037" s="362"/>
      <c r="H1037" s="467"/>
      <c r="I1037" s="362"/>
      <c r="J1037" s="282"/>
      <c r="K1037" s="40">
        <v>1</v>
      </c>
      <c r="L1037" s="409"/>
      <c r="M1037" s="469"/>
      <c r="N1037" s="368"/>
      <c r="O1037" s="93"/>
      <c r="P1037" s="93"/>
      <c r="Q1037" s="93"/>
      <c r="R1037" s="282"/>
    </row>
    <row r="1038" spans="1:19" x14ac:dyDescent="0.2">
      <c r="A1038" s="340"/>
      <c r="B1038" s="353"/>
      <c r="C1038" s="348"/>
      <c r="D1038" s="146" t="s">
        <v>5</v>
      </c>
      <c r="E1038" s="282"/>
      <c r="F1038" s="362"/>
      <c r="G1038" s="362"/>
      <c r="H1038" s="467"/>
      <c r="I1038" s="362"/>
      <c r="J1038" s="282"/>
      <c r="K1038" s="40">
        <v>1</v>
      </c>
      <c r="L1038" s="409"/>
      <c r="M1038" s="469"/>
      <c r="N1038" s="368"/>
      <c r="O1038" s="93"/>
      <c r="P1038" s="93"/>
      <c r="Q1038" s="93"/>
      <c r="R1038" s="282"/>
      <c r="S1038" s="101"/>
    </row>
    <row r="1039" spans="1:19" x14ac:dyDescent="0.2">
      <c r="A1039" s="340"/>
      <c r="B1039" s="353"/>
      <c r="C1039" s="348"/>
      <c r="D1039" s="146" t="s">
        <v>2</v>
      </c>
      <c r="E1039" s="282"/>
      <c r="F1039" s="362"/>
      <c r="G1039" s="362"/>
      <c r="H1039" s="467"/>
      <c r="I1039" s="362"/>
      <c r="J1039" s="282"/>
      <c r="K1039" s="40">
        <v>1</v>
      </c>
      <c r="L1039" s="409"/>
      <c r="M1039" s="469"/>
      <c r="N1039" s="368"/>
      <c r="O1039" s="77">
        <v>3</v>
      </c>
      <c r="P1039" s="77">
        <v>3</v>
      </c>
      <c r="Q1039" s="77">
        <v>3</v>
      </c>
      <c r="R1039" s="282"/>
      <c r="S1039" s="70"/>
    </row>
    <row r="1040" spans="1:19" x14ac:dyDescent="0.2">
      <c r="A1040" s="340"/>
      <c r="B1040" s="353"/>
      <c r="C1040" s="348"/>
      <c r="D1040" s="146" t="s">
        <v>3</v>
      </c>
      <c r="E1040" s="282"/>
      <c r="F1040" s="362"/>
      <c r="G1040" s="362"/>
      <c r="H1040" s="467"/>
      <c r="I1040" s="362"/>
      <c r="J1040" s="282"/>
      <c r="K1040" s="40">
        <v>1</v>
      </c>
      <c r="L1040" s="410"/>
      <c r="M1040" s="470"/>
      <c r="N1040" s="368"/>
      <c r="O1040" s="77">
        <v>5</v>
      </c>
      <c r="P1040" s="108">
        <v>5</v>
      </c>
      <c r="Q1040" s="77">
        <v>5</v>
      </c>
      <c r="R1040" s="282"/>
    </row>
    <row r="1041" spans="1:18" x14ac:dyDescent="0.2">
      <c r="A1041" s="340"/>
      <c r="B1041" s="353"/>
      <c r="C1041" s="348" t="s">
        <v>485</v>
      </c>
      <c r="D1041" s="146" t="s">
        <v>0</v>
      </c>
      <c r="E1041" s="282"/>
      <c r="F1041" s="362"/>
      <c r="G1041" s="362"/>
      <c r="H1041" s="467"/>
      <c r="I1041" s="362"/>
      <c r="J1041" s="282"/>
      <c r="K1041" s="40">
        <v>4</v>
      </c>
      <c r="L1041" s="408"/>
      <c r="M1041" s="468"/>
      <c r="N1041" s="362" t="s">
        <v>137</v>
      </c>
      <c r="O1041" s="40">
        <v>4</v>
      </c>
      <c r="P1041" s="40">
        <v>2</v>
      </c>
      <c r="Q1041" s="40">
        <v>12</v>
      </c>
      <c r="R1041" s="282"/>
    </row>
    <row r="1042" spans="1:18" x14ac:dyDescent="0.2">
      <c r="A1042" s="340"/>
      <c r="B1042" s="353"/>
      <c r="C1042" s="348"/>
      <c r="D1042" s="146" t="s">
        <v>1</v>
      </c>
      <c r="E1042" s="282"/>
      <c r="F1042" s="362"/>
      <c r="G1042" s="362"/>
      <c r="H1042" s="467"/>
      <c r="I1042" s="362"/>
      <c r="J1042" s="282"/>
      <c r="K1042" s="40">
        <v>2</v>
      </c>
      <c r="L1042" s="409"/>
      <c r="M1042" s="469"/>
      <c r="N1042" s="362"/>
      <c r="O1042" s="40">
        <v>4</v>
      </c>
      <c r="P1042" s="40">
        <v>2</v>
      </c>
      <c r="Q1042" s="40">
        <v>12</v>
      </c>
      <c r="R1042" s="282"/>
    </row>
    <row r="1043" spans="1:18" x14ac:dyDescent="0.2">
      <c r="A1043" s="340"/>
      <c r="B1043" s="353"/>
      <c r="C1043" s="348"/>
      <c r="D1043" s="146" t="s">
        <v>5</v>
      </c>
      <c r="E1043" s="282"/>
      <c r="F1043" s="362"/>
      <c r="G1043" s="362"/>
      <c r="H1043" s="467"/>
      <c r="I1043" s="362"/>
      <c r="J1043" s="282"/>
      <c r="K1043" s="40">
        <v>5</v>
      </c>
      <c r="L1043" s="409"/>
      <c r="M1043" s="469"/>
      <c r="N1043" s="362"/>
      <c r="O1043" s="40">
        <v>2</v>
      </c>
      <c r="P1043" s="40">
        <v>1</v>
      </c>
      <c r="Q1043" s="40">
        <v>6</v>
      </c>
      <c r="R1043" s="282"/>
    </row>
    <row r="1044" spans="1:18" x14ac:dyDescent="0.2">
      <c r="A1044" s="340"/>
      <c r="B1044" s="353"/>
      <c r="C1044" s="348"/>
      <c r="D1044" s="146" t="s">
        <v>2</v>
      </c>
      <c r="E1044" s="282"/>
      <c r="F1044" s="362"/>
      <c r="G1044" s="362"/>
      <c r="H1044" s="467"/>
      <c r="I1044" s="362"/>
      <c r="J1044" s="282"/>
      <c r="K1044" s="40">
        <v>3</v>
      </c>
      <c r="L1044" s="409"/>
      <c r="M1044" s="469"/>
      <c r="N1044" s="362"/>
      <c r="O1044" s="40">
        <v>2</v>
      </c>
      <c r="P1044" s="40">
        <v>1</v>
      </c>
      <c r="Q1044" s="40">
        <v>6</v>
      </c>
      <c r="R1044" s="282"/>
    </row>
    <row r="1045" spans="1:18" x14ac:dyDescent="0.2">
      <c r="A1045" s="340"/>
      <c r="B1045" s="353"/>
      <c r="C1045" s="348"/>
      <c r="D1045" s="146" t="s">
        <v>3</v>
      </c>
      <c r="E1045" s="282"/>
      <c r="F1045" s="362"/>
      <c r="G1045" s="362"/>
      <c r="H1045" s="467"/>
      <c r="I1045" s="362"/>
      <c r="J1045" s="282"/>
      <c r="K1045" s="40">
        <v>2</v>
      </c>
      <c r="L1045" s="410"/>
      <c r="M1045" s="470"/>
      <c r="N1045" s="362"/>
      <c r="O1045" s="40">
        <v>6</v>
      </c>
      <c r="P1045" s="40">
        <v>3</v>
      </c>
      <c r="Q1045" s="40">
        <v>18</v>
      </c>
      <c r="R1045" s="282"/>
    </row>
    <row r="1046" spans="1:18" x14ac:dyDescent="0.2">
      <c r="A1046" s="340"/>
      <c r="B1046" s="353"/>
      <c r="C1046" s="305" t="s">
        <v>357</v>
      </c>
      <c r="D1046" s="146" t="s">
        <v>0</v>
      </c>
      <c r="E1046" s="282"/>
      <c r="F1046" s="362"/>
      <c r="G1046" s="362"/>
      <c r="H1046" s="467"/>
      <c r="I1046" s="362"/>
      <c r="J1046" s="282"/>
      <c r="K1046" s="40">
        <v>2</v>
      </c>
      <c r="L1046" s="408"/>
      <c r="M1046" s="468"/>
      <c r="N1046" s="282"/>
      <c r="O1046" s="282"/>
      <c r="P1046" s="282"/>
      <c r="Q1046" s="282"/>
      <c r="R1046" s="282"/>
    </row>
    <row r="1047" spans="1:18" x14ac:dyDescent="0.2">
      <c r="A1047" s="340"/>
      <c r="B1047" s="353"/>
      <c r="C1047" s="305"/>
      <c r="D1047" s="146" t="s">
        <v>1</v>
      </c>
      <c r="E1047" s="282"/>
      <c r="F1047" s="362"/>
      <c r="G1047" s="362"/>
      <c r="H1047" s="467"/>
      <c r="I1047" s="362"/>
      <c r="J1047" s="282"/>
      <c r="K1047" s="40">
        <v>2</v>
      </c>
      <c r="L1047" s="409"/>
      <c r="M1047" s="469"/>
      <c r="N1047" s="282"/>
      <c r="O1047" s="282"/>
      <c r="P1047" s="282"/>
      <c r="Q1047" s="282"/>
      <c r="R1047" s="282"/>
    </row>
    <row r="1048" spans="1:18" x14ac:dyDescent="0.2">
      <c r="A1048" s="340"/>
      <c r="B1048" s="353"/>
      <c r="C1048" s="305"/>
      <c r="D1048" s="146" t="s">
        <v>5</v>
      </c>
      <c r="E1048" s="282"/>
      <c r="F1048" s="362"/>
      <c r="G1048" s="362"/>
      <c r="H1048" s="467"/>
      <c r="I1048" s="362"/>
      <c r="J1048" s="282"/>
      <c r="K1048" s="40">
        <v>2</v>
      </c>
      <c r="L1048" s="409"/>
      <c r="M1048" s="469"/>
      <c r="N1048" s="282"/>
      <c r="O1048" s="282"/>
      <c r="P1048" s="282"/>
      <c r="Q1048" s="282"/>
      <c r="R1048" s="282"/>
    </row>
    <row r="1049" spans="1:18" x14ac:dyDescent="0.2">
      <c r="A1049" s="340"/>
      <c r="B1049" s="353"/>
      <c r="C1049" s="305"/>
      <c r="D1049" s="146" t="s">
        <v>2</v>
      </c>
      <c r="E1049" s="282"/>
      <c r="F1049" s="362"/>
      <c r="G1049" s="362"/>
      <c r="H1049" s="467"/>
      <c r="I1049" s="362"/>
      <c r="J1049" s="282"/>
      <c r="K1049" s="40">
        <v>2</v>
      </c>
      <c r="L1049" s="409"/>
      <c r="M1049" s="469"/>
      <c r="N1049" s="282"/>
      <c r="O1049" s="282"/>
      <c r="P1049" s="282"/>
      <c r="Q1049" s="282"/>
      <c r="R1049" s="282"/>
    </row>
    <row r="1050" spans="1:18" x14ac:dyDescent="0.2">
      <c r="A1050" s="340"/>
      <c r="B1050" s="353"/>
      <c r="C1050" s="305"/>
      <c r="D1050" s="146" t="s">
        <v>3</v>
      </c>
      <c r="E1050" s="282"/>
      <c r="F1050" s="362"/>
      <c r="G1050" s="362"/>
      <c r="H1050" s="467"/>
      <c r="I1050" s="362"/>
      <c r="J1050" s="282"/>
      <c r="K1050" s="40">
        <v>2</v>
      </c>
      <c r="L1050" s="410"/>
      <c r="M1050" s="470"/>
      <c r="N1050" s="282"/>
      <c r="O1050" s="282"/>
      <c r="P1050" s="282"/>
      <c r="Q1050" s="282"/>
      <c r="R1050" s="282"/>
    </row>
    <row r="1051" spans="1:18" x14ac:dyDescent="0.2">
      <c r="A1051" s="340"/>
      <c r="B1051" s="353"/>
      <c r="C1051" s="348" t="s">
        <v>486</v>
      </c>
      <c r="D1051" s="146" t="s">
        <v>0</v>
      </c>
      <c r="E1051" s="282"/>
      <c r="F1051" s="362"/>
      <c r="G1051" s="362"/>
      <c r="H1051" s="467"/>
      <c r="I1051" s="362"/>
      <c r="J1051" s="282"/>
      <c r="K1051" s="40">
        <v>2</v>
      </c>
      <c r="L1051" s="408"/>
      <c r="M1051" s="468"/>
      <c r="N1051" s="282"/>
      <c r="O1051" s="282"/>
      <c r="P1051" s="282"/>
      <c r="Q1051" s="282"/>
      <c r="R1051" s="282"/>
    </row>
    <row r="1052" spans="1:18" x14ac:dyDescent="0.2">
      <c r="A1052" s="340"/>
      <c r="B1052" s="353"/>
      <c r="C1052" s="348"/>
      <c r="D1052" s="146" t="s">
        <v>1</v>
      </c>
      <c r="E1052" s="282"/>
      <c r="F1052" s="362"/>
      <c r="G1052" s="362"/>
      <c r="H1052" s="467"/>
      <c r="I1052" s="362"/>
      <c r="J1052" s="282"/>
      <c r="K1052" s="40">
        <v>2</v>
      </c>
      <c r="L1052" s="409"/>
      <c r="M1052" s="469"/>
      <c r="N1052" s="282"/>
      <c r="O1052" s="282"/>
      <c r="P1052" s="282"/>
      <c r="Q1052" s="282"/>
      <c r="R1052" s="282"/>
    </row>
    <row r="1053" spans="1:18" x14ac:dyDescent="0.2">
      <c r="A1053" s="340"/>
      <c r="B1053" s="353"/>
      <c r="C1053" s="348"/>
      <c r="D1053" s="146" t="s">
        <v>5</v>
      </c>
      <c r="E1053" s="282"/>
      <c r="F1053" s="362"/>
      <c r="G1053" s="362"/>
      <c r="H1053" s="467"/>
      <c r="I1053" s="362"/>
      <c r="J1053" s="282"/>
      <c r="K1053" s="40">
        <v>2</v>
      </c>
      <c r="L1053" s="409"/>
      <c r="M1053" s="469"/>
      <c r="N1053" s="282"/>
      <c r="O1053" s="282"/>
      <c r="P1053" s="282"/>
      <c r="Q1053" s="282"/>
      <c r="R1053" s="282"/>
    </row>
    <row r="1054" spans="1:18" x14ac:dyDescent="0.2">
      <c r="A1054" s="340"/>
      <c r="B1054" s="353"/>
      <c r="C1054" s="348"/>
      <c r="D1054" s="146" t="s">
        <v>2</v>
      </c>
      <c r="E1054" s="282"/>
      <c r="F1054" s="362"/>
      <c r="G1054" s="362"/>
      <c r="H1054" s="467"/>
      <c r="I1054" s="362"/>
      <c r="J1054" s="282"/>
      <c r="K1054" s="40">
        <v>2</v>
      </c>
      <c r="L1054" s="409"/>
      <c r="M1054" s="469"/>
      <c r="N1054" s="282"/>
      <c r="O1054" s="282"/>
      <c r="P1054" s="282"/>
      <c r="Q1054" s="282"/>
      <c r="R1054" s="282"/>
    </row>
    <row r="1055" spans="1:18" x14ac:dyDescent="0.2">
      <c r="A1055" s="340"/>
      <c r="B1055" s="353"/>
      <c r="C1055" s="348"/>
      <c r="D1055" s="146" t="s">
        <v>3</v>
      </c>
      <c r="E1055" s="282"/>
      <c r="F1055" s="362"/>
      <c r="G1055" s="362"/>
      <c r="H1055" s="467"/>
      <c r="I1055" s="362"/>
      <c r="J1055" s="282"/>
      <c r="K1055" s="40">
        <v>2</v>
      </c>
      <c r="L1055" s="410"/>
      <c r="M1055" s="470"/>
      <c r="N1055" s="282"/>
      <c r="O1055" s="282"/>
      <c r="P1055" s="282"/>
      <c r="Q1055" s="282"/>
      <c r="R1055" s="282"/>
    </row>
    <row r="1056" spans="1:18" x14ac:dyDescent="0.2">
      <c r="A1056" s="340"/>
      <c r="B1056" s="353"/>
      <c r="C1056" s="348" t="s">
        <v>453</v>
      </c>
      <c r="D1056" s="146" t="s">
        <v>0</v>
      </c>
      <c r="E1056" s="282"/>
      <c r="F1056" s="362"/>
      <c r="G1056" s="362"/>
      <c r="H1056" s="467"/>
      <c r="I1056" s="362"/>
      <c r="J1056" s="282"/>
      <c r="K1056" s="40">
        <v>16</v>
      </c>
      <c r="L1056" s="40">
        <v>16</v>
      </c>
      <c r="M1056" s="362" t="s">
        <v>619</v>
      </c>
      <c r="N1056" s="282"/>
      <c r="O1056" s="282"/>
      <c r="P1056" s="282"/>
      <c r="Q1056" s="282"/>
      <c r="R1056" s="282"/>
    </row>
    <row r="1057" spans="1:19" x14ac:dyDescent="0.2">
      <c r="A1057" s="340"/>
      <c r="B1057" s="353"/>
      <c r="C1057" s="348"/>
      <c r="D1057" s="146" t="s">
        <v>1</v>
      </c>
      <c r="E1057" s="282"/>
      <c r="F1057" s="362"/>
      <c r="G1057" s="362"/>
      <c r="H1057" s="467"/>
      <c r="I1057" s="362"/>
      <c r="J1057" s="282"/>
      <c r="K1057" s="40">
        <v>12</v>
      </c>
      <c r="L1057" s="40">
        <v>12</v>
      </c>
      <c r="M1057" s="362"/>
      <c r="N1057" s="282"/>
      <c r="O1057" s="282"/>
      <c r="P1057" s="282"/>
      <c r="Q1057" s="282"/>
      <c r="R1057" s="282"/>
    </row>
    <row r="1058" spans="1:19" x14ac:dyDescent="0.2">
      <c r="A1058" s="340"/>
      <c r="B1058" s="353"/>
      <c r="C1058" s="348"/>
      <c r="D1058" s="146" t="s">
        <v>5</v>
      </c>
      <c r="E1058" s="282"/>
      <c r="F1058" s="362"/>
      <c r="G1058" s="362"/>
      <c r="H1058" s="467"/>
      <c r="I1058" s="362"/>
      <c r="J1058" s="282"/>
      <c r="K1058" s="40">
        <v>10</v>
      </c>
      <c r="L1058" s="40">
        <v>10</v>
      </c>
      <c r="M1058" s="362"/>
      <c r="N1058" s="282"/>
      <c r="O1058" s="282"/>
      <c r="P1058" s="282"/>
      <c r="Q1058" s="282"/>
      <c r="R1058" s="282"/>
    </row>
    <row r="1059" spans="1:19" x14ac:dyDescent="0.2">
      <c r="A1059" s="340"/>
      <c r="B1059" s="353"/>
      <c r="C1059" s="348"/>
      <c r="D1059" s="146" t="s">
        <v>2</v>
      </c>
      <c r="E1059" s="282"/>
      <c r="F1059" s="362"/>
      <c r="G1059" s="362"/>
      <c r="H1059" s="467"/>
      <c r="I1059" s="362"/>
      <c r="J1059" s="282"/>
      <c r="K1059" s="40">
        <v>8</v>
      </c>
      <c r="L1059" s="40">
        <v>8</v>
      </c>
      <c r="M1059" s="362"/>
      <c r="N1059" s="282"/>
      <c r="O1059" s="282"/>
      <c r="P1059" s="282"/>
      <c r="Q1059" s="282"/>
      <c r="R1059" s="282"/>
    </row>
    <row r="1060" spans="1:19" x14ac:dyDescent="0.2">
      <c r="A1060" s="341"/>
      <c r="B1060" s="354"/>
      <c r="C1060" s="348"/>
      <c r="D1060" s="146" t="s">
        <v>3</v>
      </c>
      <c r="E1060" s="282"/>
      <c r="F1060" s="362"/>
      <c r="G1060" s="362"/>
      <c r="H1060" s="467"/>
      <c r="I1060" s="362"/>
      <c r="J1060" s="282"/>
      <c r="K1060" s="40">
        <v>20</v>
      </c>
      <c r="L1060" s="40">
        <v>20</v>
      </c>
      <c r="M1060" s="362"/>
      <c r="N1060" s="282"/>
      <c r="O1060" s="282"/>
      <c r="P1060" s="282"/>
      <c r="Q1060" s="282"/>
      <c r="R1060" s="282"/>
    </row>
    <row r="1061" spans="1:19" ht="14.25" x14ac:dyDescent="0.2">
      <c r="A1061" s="339" t="s">
        <v>254</v>
      </c>
      <c r="B1061" s="352" t="s">
        <v>255</v>
      </c>
      <c r="C1061" s="379" t="s">
        <v>567</v>
      </c>
      <c r="D1061" s="34" t="s">
        <v>291</v>
      </c>
      <c r="E1061" s="10"/>
      <c r="F1061" s="10"/>
      <c r="G1061" s="10"/>
      <c r="H1061" s="10"/>
      <c r="I1061" s="10"/>
      <c r="J1061" s="10">
        <f>SUM(J1062:J1066)</f>
        <v>30</v>
      </c>
      <c r="K1061" s="15">
        <f>SUM(K1062:K1066)</f>
        <v>43</v>
      </c>
      <c r="L1061" s="10">
        <f>SUM(L1062:L1066)</f>
        <v>28</v>
      </c>
      <c r="M1061" s="10"/>
      <c r="N1061" s="10"/>
      <c r="O1061" s="10">
        <f>SUM(O1062:O1066)</f>
        <v>20</v>
      </c>
      <c r="P1061" s="10">
        <f t="shared" ref="P1061:Q1061" si="53">SUM(P1062:P1066)</f>
        <v>20</v>
      </c>
      <c r="Q1061" s="10">
        <f t="shared" si="53"/>
        <v>60</v>
      </c>
      <c r="R1061" s="10">
        <f>SUM(R1062:R1066)</f>
        <v>60</v>
      </c>
    </row>
    <row r="1062" spans="1:19" ht="12.95" customHeight="1" x14ac:dyDescent="0.2">
      <c r="A1062" s="340"/>
      <c r="B1062" s="353"/>
      <c r="C1062" s="380"/>
      <c r="D1062" s="142" t="s">
        <v>0</v>
      </c>
      <c r="E1062" s="41">
        <v>5</v>
      </c>
      <c r="F1062" s="397"/>
      <c r="G1062" s="362" t="s">
        <v>317</v>
      </c>
      <c r="H1062" s="467" t="s">
        <v>58</v>
      </c>
      <c r="I1062" s="362" t="s">
        <v>368</v>
      </c>
      <c r="J1062" s="41">
        <v>5</v>
      </c>
      <c r="K1062" s="41">
        <f>K1067+K1072+K1077+K1082+K1087</f>
        <v>8</v>
      </c>
      <c r="L1062" s="41">
        <f>L1087</f>
        <v>5</v>
      </c>
      <c r="M1062" s="368" t="s">
        <v>624</v>
      </c>
      <c r="N1062" s="362" t="s">
        <v>137</v>
      </c>
      <c r="O1062" s="41">
        <f>O1072</f>
        <v>4</v>
      </c>
      <c r="P1062" s="166">
        <f>P1072</f>
        <v>4</v>
      </c>
      <c r="Q1062" s="166">
        <f>Q1072</f>
        <v>12</v>
      </c>
      <c r="R1062" s="106">
        <v>10</v>
      </c>
      <c r="S1062" s="114"/>
    </row>
    <row r="1063" spans="1:19" x14ac:dyDescent="0.2">
      <c r="A1063" s="340"/>
      <c r="B1063" s="353"/>
      <c r="C1063" s="380"/>
      <c r="D1063" s="142" t="s">
        <v>1</v>
      </c>
      <c r="E1063" s="41">
        <v>4</v>
      </c>
      <c r="F1063" s="397"/>
      <c r="G1063" s="362"/>
      <c r="H1063" s="467"/>
      <c r="I1063" s="362"/>
      <c r="J1063" s="41">
        <v>4</v>
      </c>
      <c r="K1063" s="177">
        <f t="shared" ref="K1063:K1066" si="54">K1068+K1073+K1078+K1083+K1088</f>
        <v>7</v>
      </c>
      <c r="L1063" s="177">
        <f t="shared" ref="L1063:L1066" si="55">L1088</f>
        <v>4</v>
      </c>
      <c r="M1063" s="368"/>
      <c r="N1063" s="362"/>
      <c r="O1063" s="177">
        <f t="shared" ref="O1063:Q1066" si="56">O1073</f>
        <v>3</v>
      </c>
      <c r="P1063" s="177">
        <f t="shared" si="56"/>
        <v>3</v>
      </c>
      <c r="Q1063" s="177">
        <f t="shared" si="56"/>
        <v>9</v>
      </c>
      <c r="R1063" s="106">
        <v>8</v>
      </c>
      <c r="S1063" s="114"/>
    </row>
    <row r="1064" spans="1:19" x14ac:dyDescent="0.2">
      <c r="A1064" s="340"/>
      <c r="B1064" s="353"/>
      <c r="C1064" s="380"/>
      <c r="D1064" s="142" t="s">
        <v>5</v>
      </c>
      <c r="E1064" s="41">
        <v>9</v>
      </c>
      <c r="F1064" s="397"/>
      <c r="G1064" s="362"/>
      <c r="H1064" s="467"/>
      <c r="I1064" s="362"/>
      <c r="J1064" s="41">
        <v>9</v>
      </c>
      <c r="K1064" s="177">
        <f t="shared" si="54"/>
        <v>11</v>
      </c>
      <c r="L1064" s="177">
        <f t="shared" si="55"/>
        <v>8</v>
      </c>
      <c r="M1064" s="368"/>
      <c r="N1064" s="362"/>
      <c r="O1064" s="177">
        <f t="shared" si="56"/>
        <v>5</v>
      </c>
      <c r="P1064" s="177">
        <f t="shared" si="56"/>
        <v>5</v>
      </c>
      <c r="Q1064" s="177">
        <f t="shared" si="56"/>
        <v>15</v>
      </c>
      <c r="R1064" s="106">
        <v>18</v>
      </c>
      <c r="S1064" s="114"/>
    </row>
    <row r="1065" spans="1:19" x14ac:dyDescent="0.2">
      <c r="A1065" s="340"/>
      <c r="B1065" s="353"/>
      <c r="C1065" s="380"/>
      <c r="D1065" s="142" t="s">
        <v>2</v>
      </c>
      <c r="E1065" s="41">
        <v>8</v>
      </c>
      <c r="F1065" s="397"/>
      <c r="G1065" s="362"/>
      <c r="H1065" s="467"/>
      <c r="I1065" s="362"/>
      <c r="J1065" s="41">
        <v>8</v>
      </c>
      <c r="K1065" s="177">
        <f t="shared" si="54"/>
        <v>10</v>
      </c>
      <c r="L1065" s="177">
        <f t="shared" si="55"/>
        <v>7</v>
      </c>
      <c r="M1065" s="368"/>
      <c r="N1065" s="362"/>
      <c r="O1065" s="177">
        <f t="shared" si="56"/>
        <v>5</v>
      </c>
      <c r="P1065" s="177">
        <f t="shared" si="56"/>
        <v>5</v>
      </c>
      <c r="Q1065" s="177">
        <f t="shared" si="56"/>
        <v>15</v>
      </c>
      <c r="R1065" s="106">
        <v>16</v>
      </c>
      <c r="S1065" s="114"/>
    </row>
    <row r="1066" spans="1:19" x14ac:dyDescent="0.2">
      <c r="A1066" s="340"/>
      <c r="B1066" s="353"/>
      <c r="C1066" s="381"/>
      <c r="D1066" s="142" t="s">
        <v>3</v>
      </c>
      <c r="E1066" s="41">
        <v>4</v>
      </c>
      <c r="F1066" s="397"/>
      <c r="G1066" s="362"/>
      <c r="H1066" s="467"/>
      <c r="I1066" s="362"/>
      <c r="J1066" s="41">
        <v>4</v>
      </c>
      <c r="K1066" s="177">
        <f t="shared" si="54"/>
        <v>7</v>
      </c>
      <c r="L1066" s="177">
        <f t="shared" si="55"/>
        <v>4</v>
      </c>
      <c r="M1066" s="368"/>
      <c r="N1066" s="362"/>
      <c r="O1066" s="177">
        <f t="shared" si="56"/>
        <v>3</v>
      </c>
      <c r="P1066" s="177">
        <f t="shared" si="56"/>
        <v>3</v>
      </c>
      <c r="Q1066" s="177">
        <f t="shared" si="56"/>
        <v>9</v>
      </c>
      <c r="R1066" s="106">
        <v>8</v>
      </c>
      <c r="S1066" s="114"/>
    </row>
    <row r="1067" spans="1:19" x14ac:dyDescent="0.2">
      <c r="A1067" s="340"/>
      <c r="B1067" s="353"/>
      <c r="C1067" s="348" t="s">
        <v>467</v>
      </c>
      <c r="D1067" s="146" t="s">
        <v>0</v>
      </c>
      <c r="E1067" s="282"/>
      <c r="F1067" s="397"/>
      <c r="G1067" s="362"/>
      <c r="H1067" s="467"/>
      <c r="I1067" s="362"/>
      <c r="J1067" s="282"/>
      <c r="K1067" s="40"/>
      <c r="L1067" s="282"/>
      <c r="M1067" s="468"/>
      <c r="N1067" s="282"/>
      <c r="O1067" s="282"/>
      <c r="P1067" s="282"/>
      <c r="Q1067" s="282"/>
      <c r="R1067" s="282"/>
    </row>
    <row r="1068" spans="1:19" x14ac:dyDescent="0.2">
      <c r="A1068" s="340"/>
      <c r="B1068" s="353"/>
      <c r="C1068" s="348"/>
      <c r="D1068" s="146" t="s">
        <v>1</v>
      </c>
      <c r="E1068" s="282"/>
      <c r="F1068" s="397"/>
      <c r="G1068" s="362"/>
      <c r="H1068" s="467"/>
      <c r="I1068" s="362"/>
      <c r="J1068" s="282"/>
      <c r="K1068" s="40"/>
      <c r="L1068" s="282"/>
      <c r="M1068" s="469"/>
      <c r="N1068" s="282"/>
      <c r="O1068" s="282"/>
      <c r="P1068" s="282"/>
      <c r="Q1068" s="282"/>
      <c r="R1068" s="282"/>
    </row>
    <row r="1069" spans="1:19" x14ac:dyDescent="0.2">
      <c r="A1069" s="340"/>
      <c r="B1069" s="353"/>
      <c r="C1069" s="348"/>
      <c r="D1069" s="146" t="s">
        <v>5</v>
      </c>
      <c r="E1069" s="282"/>
      <c r="F1069" s="397"/>
      <c r="G1069" s="362"/>
      <c r="H1069" s="467"/>
      <c r="I1069" s="362"/>
      <c r="J1069" s="282"/>
      <c r="K1069" s="40"/>
      <c r="L1069" s="282"/>
      <c r="M1069" s="469"/>
      <c r="N1069" s="282"/>
      <c r="O1069" s="282"/>
      <c r="P1069" s="282"/>
      <c r="Q1069" s="282"/>
      <c r="R1069" s="282"/>
    </row>
    <row r="1070" spans="1:19" x14ac:dyDescent="0.2">
      <c r="A1070" s="340"/>
      <c r="B1070" s="353"/>
      <c r="C1070" s="348"/>
      <c r="D1070" s="146" t="s">
        <v>2</v>
      </c>
      <c r="E1070" s="282"/>
      <c r="F1070" s="397"/>
      <c r="G1070" s="362"/>
      <c r="H1070" s="467"/>
      <c r="I1070" s="362"/>
      <c r="J1070" s="282"/>
      <c r="K1070" s="40">
        <v>1</v>
      </c>
      <c r="L1070" s="282"/>
      <c r="M1070" s="469"/>
      <c r="N1070" s="282"/>
      <c r="O1070" s="282"/>
      <c r="P1070" s="282"/>
      <c r="Q1070" s="282"/>
      <c r="R1070" s="282"/>
    </row>
    <row r="1071" spans="1:19" x14ac:dyDescent="0.2">
      <c r="A1071" s="340"/>
      <c r="B1071" s="353"/>
      <c r="C1071" s="348"/>
      <c r="D1071" s="146" t="s">
        <v>3</v>
      </c>
      <c r="E1071" s="282"/>
      <c r="F1071" s="397"/>
      <c r="G1071" s="362"/>
      <c r="H1071" s="467"/>
      <c r="I1071" s="362"/>
      <c r="J1071" s="282"/>
      <c r="K1071" s="40">
        <v>1</v>
      </c>
      <c r="L1071" s="282"/>
      <c r="M1071" s="469"/>
      <c r="N1071" s="282"/>
      <c r="O1071" s="282"/>
      <c r="P1071" s="282"/>
      <c r="Q1071" s="282"/>
      <c r="R1071" s="282"/>
    </row>
    <row r="1072" spans="1:19" x14ac:dyDescent="0.2">
      <c r="A1072" s="340"/>
      <c r="B1072" s="353"/>
      <c r="C1072" s="348" t="s">
        <v>568</v>
      </c>
      <c r="D1072" s="146" t="s">
        <v>0</v>
      </c>
      <c r="E1072" s="282"/>
      <c r="F1072" s="397"/>
      <c r="G1072" s="362"/>
      <c r="H1072" s="467"/>
      <c r="I1072" s="362"/>
      <c r="J1072" s="282"/>
      <c r="K1072" s="40">
        <v>1</v>
      </c>
      <c r="L1072" s="282"/>
      <c r="M1072" s="469"/>
      <c r="N1072" s="362" t="s">
        <v>137</v>
      </c>
      <c r="O1072" s="40">
        <v>4</v>
      </c>
      <c r="P1072" s="40">
        <v>4</v>
      </c>
      <c r="Q1072" s="40">
        <v>12</v>
      </c>
      <c r="R1072" s="282"/>
    </row>
    <row r="1073" spans="1:19" x14ac:dyDescent="0.2">
      <c r="A1073" s="340"/>
      <c r="B1073" s="353"/>
      <c r="C1073" s="348"/>
      <c r="D1073" s="146" t="s">
        <v>1</v>
      </c>
      <c r="E1073" s="282"/>
      <c r="F1073" s="397"/>
      <c r="G1073" s="362"/>
      <c r="H1073" s="467"/>
      <c r="I1073" s="362"/>
      <c r="J1073" s="282"/>
      <c r="K1073" s="40">
        <v>1</v>
      </c>
      <c r="L1073" s="282"/>
      <c r="M1073" s="469"/>
      <c r="N1073" s="362"/>
      <c r="O1073" s="40">
        <v>3</v>
      </c>
      <c r="P1073" s="40">
        <v>3</v>
      </c>
      <c r="Q1073" s="40">
        <v>9</v>
      </c>
      <c r="R1073" s="282"/>
    </row>
    <row r="1074" spans="1:19" x14ac:dyDescent="0.2">
      <c r="A1074" s="340"/>
      <c r="B1074" s="353"/>
      <c r="C1074" s="348"/>
      <c r="D1074" s="146" t="s">
        <v>5</v>
      </c>
      <c r="E1074" s="282"/>
      <c r="F1074" s="397"/>
      <c r="G1074" s="362"/>
      <c r="H1074" s="467"/>
      <c r="I1074" s="362"/>
      <c r="J1074" s="282"/>
      <c r="K1074" s="40">
        <v>1</v>
      </c>
      <c r="L1074" s="282"/>
      <c r="M1074" s="469"/>
      <c r="N1074" s="362"/>
      <c r="O1074" s="40">
        <v>5</v>
      </c>
      <c r="P1074" s="40">
        <v>5</v>
      </c>
      <c r="Q1074" s="40">
        <v>15</v>
      </c>
      <c r="R1074" s="282"/>
    </row>
    <row r="1075" spans="1:19" x14ac:dyDescent="0.2">
      <c r="A1075" s="340"/>
      <c r="B1075" s="353"/>
      <c r="C1075" s="348"/>
      <c r="D1075" s="146" t="s">
        <v>2</v>
      </c>
      <c r="E1075" s="282"/>
      <c r="F1075" s="397"/>
      <c r="G1075" s="362"/>
      <c r="H1075" s="467"/>
      <c r="I1075" s="362"/>
      <c r="J1075" s="282"/>
      <c r="K1075" s="40">
        <v>1</v>
      </c>
      <c r="L1075" s="282"/>
      <c r="M1075" s="469"/>
      <c r="N1075" s="362"/>
      <c r="O1075" s="40">
        <v>5</v>
      </c>
      <c r="P1075" s="40">
        <v>5</v>
      </c>
      <c r="Q1075" s="40">
        <v>15</v>
      </c>
      <c r="R1075" s="282"/>
    </row>
    <row r="1076" spans="1:19" x14ac:dyDescent="0.2">
      <c r="A1076" s="340"/>
      <c r="B1076" s="353"/>
      <c r="C1076" s="348"/>
      <c r="D1076" s="146" t="s">
        <v>3</v>
      </c>
      <c r="E1076" s="282"/>
      <c r="F1076" s="397"/>
      <c r="G1076" s="362"/>
      <c r="H1076" s="467"/>
      <c r="I1076" s="362"/>
      <c r="J1076" s="282"/>
      <c r="K1076" s="40">
        <v>1</v>
      </c>
      <c r="L1076" s="282"/>
      <c r="M1076" s="469"/>
      <c r="N1076" s="362"/>
      <c r="O1076" s="40">
        <v>3</v>
      </c>
      <c r="P1076" s="40">
        <v>3</v>
      </c>
      <c r="Q1076" s="44">
        <v>9</v>
      </c>
      <c r="R1076" s="282"/>
      <c r="S1076" s="64"/>
    </row>
    <row r="1077" spans="1:19" x14ac:dyDescent="0.2">
      <c r="A1077" s="340"/>
      <c r="B1077" s="353"/>
      <c r="C1077" s="305" t="s">
        <v>357</v>
      </c>
      <c r="D1077" s="146" t="s">
        <v>0</v>
      </c>
      <c r="E1077" s="282"/>
      <c r="F1077" s="397"/>
      <c r="G1077" s="362"/>
      <c r="H1077" s="467"/>
      <c r="I1077" s="362"/>
      <c r="J1077" s="282"/>
      <c r="K1077" s="40">
        <v>1</v>
      </c>
      <c r="L1077" s="282"/>
      <c r="M1077" s="469"/>
      <c r="N1077" s="282"/>
      <c r="O1077" s="282"/>
      <c r="P1077" s="282"/>
      <c r="Q1077" s="282"/>
      <c r="R1077" s="282"/>
    </row>
    <row r="1078" spans="1:19" x14ac:dyDescent="0.2">
      <c r="A1078" s="340"/>
      <c r="B1078" s="353"/>
      <c r="C1078" s="305"/>
      <c r="D1078" s="146" t="s">
        <v>1</v>
      </c>
      <c r="E1078" s="282"/>
      <c r="F1078" s="397"/>
      <c r="G1078" s="362"/>
      <c r="H1078" s="467"/>
      <c r="I1078" s="362"/>
      <c r="J1078" s="282"/>
      <c r="K1078" s="40">
        <v>1</v>
      </c>
      <c r="L1078" s="282"/>
      <c r="M1078" s="469"/>
      <c r="N1078" s="282"/>
      <c r="O1078" s="282"/>
      <c r="P1078" s="282"/>
      <c r="Q1078" s="282"/>
      <c r="R1078" s="282"/>
    </row>
    <row r="1079" spans="1:19" x14ac:dyDescent="0.2">
      <c r="A1079" s="340"/>
      <c r="B1079" s="353"/>
      <c r="C1079" s="305"/>
      <c r="D1079" s="146" t="s">
        <v>5</v>
      </c>
      <c r="E1079" s="282"/>
      <c r="F1079" s="397"/>
      <c r="G1079" s="362"/>
      <c r="H1079" s="467"/>
      <c r="I1079" s="362"/>
      <c r="J1079" s="282"/>
      <c r="K1079" s="40">
        <v>1</v>
      </c>
      <c r="L1079" s="282"/>
      <c r="M1079" s="469"/>
      <c r="N1079" s="282"/>
      <c r="O1079" s="282"/>
      <c r="P1079" s="282"/>
      <c r="Q1079" s="282"/>
      <c r="R1079" s="282"/>
    </row>
    <row r="1080" spans="1:19" x14ac:dyDescent="0.2">
      <c r="A1080" s="340"/>
      <c r="B1080" s="353"/>
      <c r="C1080" s="305"/>
      <c r="D1080" s="146" t="s">
        <v>2</v>
      </c>
      <c r="E1080" s="282"/>
      <c r="F1080" s="397"/>
      <c r="G1080" s="362"/>
      <c r="H1080" s="467"/>
      <c r="I1080" s="362"/>
      <c r="J1080" s="282"/>
      <c r="K1080" s="40">
        <v>1</v>
      </c>
      <c r="L1080" s="282"/>
      <c r="M1080" s="469"/>
      <c r="N1080" s="282"/>
      <c r="O1080" s="282"/>
      <c r="P1080" s="282"/>
      <c r="Q1080" s="282"/>
      <c r="R1080" s="282"/>
    </row>
    <row r="1081" spans="1:19" x14ac:dyDescent="0.2">
      <c r="A1081" s="340"/>
      <c r="B1081" s="353"/>
      <c r="C1081" s="305"/>
      <c r="D1081" s="146" t="s">
        <v>3</v>
      </c>
      <c r="E1081" s="282"/>
      <c r="F1081" s="397"/>
      <c r="G1081" s="362"/>
      <c r="H1081" s="467"/>
      <c r="I1081" s="362"/>
      <c r="J1081" s="282"/>
      <c r="K1081" s="40">
        <v>1</v>
      </c>
      <c r="L1081" s="282"/>
      <c r="M1081" s="469"/>
      <c r="N1081" s="282"/>
      <c r="O1081" s="282"/>
      <c r="P1081" s="282"/>
      <c r="Q1081" s="282"/>
      <c r="R1081" s="282"/>
    </row>
    <row r="1082" spans="1:19" x14ac:dyDescent="0.2">
      <c r="A1082" s="340"/>
      <c r="B1082" s="353"/>
      <c r="C1082" s="348" t="s">
        <v>469</v>
      </c>
      <c r="D1082" s="146" t="s">
        <v>0</v>
      </c>
      <c r="E1082" s="282"/>
      <c r="F1082" s="397"/>
      <c r="G1082" s="362"/>
      <c r="H1082" s="467"/>
      <c r="I1082" s="362"/>
      <c r="J1082" s="282"/>
      <c r="K1082" s="40">
        <v>1</v>
      </c>
      <c r="L1082" s="282"/>
      <c r="M1082" s="469"/>
      <c r="N1082" s="282"/>
      <c r="O1082" s="282"/>
      <c r="P1082" s="282"/>
      <c r="Q1082" s="282"/>
      <c r="R1082" s="282"/>
    </row>
    <row r="1083" spans="1:19" x14ac:dyDescent="0.2">
      <c r="A1083" s="340"/>
      <c r="B1083" s="353"/>
      <c r="C1083" s="348"/>
      <c r="D1083" s="146" t="s">
        <v>1</v>
      </c>
      <c r="E1083" s="282"/>
      <c r="F1083" s="397"/>
      <c r="G1083" s="362"/>
      <c r="H1083" s="467"/>
      <c r="I1083" s="362"/>
      <c r="J1083" s="282"/>
      <c r="K1083" s="40">
        <v>1</v>
      </c>
      <c r="L1083" s="282"/>
      <c r="M1083" s="469"/>
      <c r="N1083" s="282"/>
      <c r="O1083" s="282"/>
      <c r="P1083" s="282"/>
      <c r="Q1083" s="282"/>
      <c r="R1083" s="282"/>
    </row>
    <row r="1084" spans="1:19" x14ac:dyDescent="0.2">
      <c r="A1084" s="340"/>
      <c r="B1084" s="353"/>
      <c r="C1084" s="348"/>
      <c r="D1084" s="146" t="s">
        <v>5</v>
      </c>
      <c r="E1084" s="282"/>
      <c r="F1084" s="397"/>
      <c r="G1084" s="362"/>
      <c r="H1084" s="467"/>
      <c r="I1084" s="362"/>
      <c r="J1084" s="282"/>
      <c r="K1084" s="40">
        <v>1</v>
      </c>
      <c r="L1084" s="282"/>
      <c r="M1084" s="469"/>
      <c r="N1084" s="282"/>
      <c r="O1084" s="282"/>
      <c r="P1084" s="282"/>
      <c r="Q1084" s="282"/>
      <c r="R1084" s="282"/>
    </row>
    <row r="1085" spans="1:19" x14ac:dyDescent="0.2">
      <c r="A1085" s="340"/>
      <c r="B1085" s="353"/>
      <c r="C1085" s="348"/>
      <c r="D1085" s="146" t="s">
        <v>2</v>
      </c>
      <c r="E1085" s="282"/>
      <c r="F1085" s="397"/>
      <c r="G1085" s="362"/>
      <c r="H1085" s="467"/>
      <c r="I1085" s="362"/>
      <c r="J1085" s="282"/>
      <c r="K1085" s="40"/>
      <c r="L1085" s="282"/>
      <c r="M1085" s="469"/>
      <c r="N1085" s="282"/>
      <c r="O1085" s="282"/>
      <c r="P1085" s="282"/>
      <c r="Q1085" s="282"/>
      <c r="R1085" s="282"/>
    </row>
    <row r="1086" spans="1:19" x14ac:dyDescent="0.2">
      <c r="A1086" s="340"/>
      <c r="B1086" s="353"/>
      <c r="C1086" s="348"/>
      <c r="D1086" s="146" t="s">
        <v>3</v>
      </c>
      <c r="E1086" s="282"/>
      <c r="F1086" s="397"/>
      <c r="G1086" s="362"/>
      <c r="H1086" s="467"/>
      <c r="I1086" s="362"/>
      <c r="J1086" s="282"/>
      <c r="K1086" s="40"/>
      <c r="L1086" s="282"/>
      <c r="M1086" s="470"/>
      <c r="N1086" s="282"/>
      <c r="O1086" s="282"/>
      <c r="P1086" s="282"/>
      <c r="Q1086" s="282"/>
      <c r="R1086" s="282"/>
    </row>
    <row r="1087" spans="1:19" x14ac:dyDescent="0.2">
      <c r="A1087" s="340"/>
      <c r="B1087" s="353"/>
      <c r="C1087" s="348" t="s">
        <v>453</v>
      </c>
      <c r="D1087" s="146" t="s">
        <v>0</v>
      </c>
      <c r="E1087" s="282"/>
      <c r="F1087" s="397"/>
      <c r="G1087" s="362"/>
      <c r="H1087" s="467"/>
      <c r="I1087" s="362"/>
      <c r="J1087" s="282"/>
      <c r="K1087" s="40">
        <v>5</v>
      </c>
      <c r="L1087" s="40">
        <v>5</v>
      </c>
      <c r="M1087" s="362" t="s">
        <v>619</v>
      </c>
      <c r="N1087" s="282"/>
      <c r="O1087" s="282"/>
      <c r="P1087" s="282"/>
      <c r="Q1087" s="282"/>
      <c r="R1087" s="282"/>
    </row>
    <row r="1088" spans="1:19" x14ac:dyDescent="0.2">
      <c r="A1088" s="340"/>
      <c r="B1088" s="353"/>
      <c r="C1088" s="348"/>
      <c r="D1088" s="146" t="s">
        <v>1</v>
      </c>
      <c r="E1088" s="282"/>
      <c r="F1088" s="397"/>
      <c r="G1088" s="362"/>
      <c r="H1088" s="467"/>
      <c r="I1088" s="362"/>
      <c r="J1088" s="282"/>
      <c r="K1088" s="40">
        <v>4</v>
      </c>
      <c r="L1088" s="40">
        <v>4</v>
      </c>
      <c r="M1088" s="362"/>
      <c r="N1088" s="282"/>
      <c r="O1088" s="282"/>
      <c r="P1088" s="282"/>
      <c r="Q1088" s="282"/>
      <c r="R1088" s="282"/>
    </row>
    <row r="1089" spans="1:19" x14ac:dyDescent="0.2">
      <c r="A1089" s="340"/>
      <c r="B1089" s="353"/>
      <c r="C1089" s="348"/>
      <c r="D1089" s="146" t="s">
        <v>5</v>
      </c>
      <c r="E1089" s="282"/>
      <c r="F1089" s="397"/>
      <c r="G1089" s="362"/>
      <c r="H1089" s="467"/>
      <c r="I1089" s="362"/>
      <c r="J1089" s="282"/>
      <c r="K1089" s="40">
        <v>8</v>
      </c>
      <c r="L1089" s="40">
        <v>8</v>
      </c>
      <c r="M1089" s="362"/>
      <c r="N1089" s="282"/>
      <c r="O1089" s="282"/>
      <c r="P1089" s="282"/>
      <c r="Q1089" s="282"/>
      <c r="R1089" s="282"/>
    </row>
    <row r="1090" spans="1:19" x14ac:dyDescent="0.2">
      <c r="A1090" s="340"/>
      <c r="B1090" s="353"/>
      <c r="C1090" s="348"/>
      <c r="D1090" s="146" t="s">
        <v>2</v>
      </c>
      <c r="E1090" s="282"/>
      <c r="F1090" s="397"/>
      <c r="G1090" s="362"/>
      <c r="H1090" s="467"/>
      <c r="I1090" s="362"/>
      <c r="J1090" s="282"/>
      <c r="K1090" s="40">
        <v>7</v>
      </c>
      <c r="L1090" s="40">
        <v>7</v>
      </c>
      <c r="M1090" s="362"/>
      <c r="N1090" s="282"/>
      <c r="O1090" s="282"/>
      <c r="P1090" s="282"/>
      <c r="Q1090" s="282"/>
      <c r="R1090" s="282"/>
    </row>
    <row r="1091" spans="1:19" x14ac:dyDescent="0.2">
      <c r="A1091" s="341"/>
      <c r="B1091" s="354"/>
      <c r="C1091" s="348"/>
      <c r="D1091" s="146" t="s">
        <v>3</v>
      </c>
      <c r="E1091" s="282"/>
      <c r="F1091" s="397"/>
      <c r="G1091" s="362"/>
      <c r="H1091" s="467"/>
      <c r="I1091" s="362"/>
      <c r="J1091" s="282"/>
      <c r="K1091" s="40">
        <v>4</v>
      </c>
      <c r="L1091" s="40">
        <v>4</v>
      </c>
      <c r="M1091" s="362"/>
      <c r="N1091" s="282"/>
      <c r="O1091" s="282"/>
      <c r="P1091" s="282"/>
      <c r="Q1091" s="282"/>
      <c r="R1091" s="282"/>
    </row>
    <row r="1092" spans="1:19" ht="15" customHeight="1" x14ac:dyDescent="0.2">
      <c r="A1092" s="339" t="s">
        <v>256</v>
      </c>
      <c r="B1092" s="352" t="s">
        <v>257</v>
      </c>
      <c r="C1092" s="261" t="s">
        <v>439</v>
      </c>
      <c r="D1092" s="34" t="s">
        <v>291</v>
      </c>
      <c r="E1092" s="10"/>
      <c r="F1092" s="10"/>
      <c r="G1092" s="10"/>
      <c r="H1092" s="10"/>
      <c r="I1092" s="10"/>
      <c r="J1092" s="10">
        <f>SUM(J1093:J1097)</f>
        <v>1</v>
      </c>
      <c r="K1092" s="10">
        <f>SUM(K1093:K1097)</f>
        <v>3</v>
      </c>
      <c r="L1092" s="10">
        <f>SUM(L1093:L1097)</f>
        <v>3</v>
      </c>
      <c r="M1092" s="10"/>
      <c r="N1092" s="10"/>
      <c r="O1092" s="10"/>
      <c r="P1092" s="10"/>
      <c r="Q1092" s="10"/>
      <c r="R1092" s="10"/>
    </row>
    <row r="1093" spans="1:19" x14ac:dyDescent="0.2">
      <c r="A1093" s="340"/>
      <c r="B1093" s="353"/>
      <c r="C1093" s="262"/>
      <c r="D1093" s="50" t="s">
        <v>0</v>
      </c>
      <c r="E1093" s="40"/>
      <c r="F1093" s="282"/>
      <c r="G1093" s="362" t="s">
        <v>316</v>
      </c>
      <c r="H1093" s="467" t="s">
        <v>58</v>
      </c>
      <c r="I1093" s="292" t="s">
        <v>355</v>
      </c>
      <c r="J1093" s="41"/>
      <c r="K1093" s="41"/>
      <c r="L1093" s="41"/>
      <c r="M1093" s="362" t="s">
        <v>627</v>
      </c>
      <c r="N1093" s="282"/>
      <c r="O1093" s="282"/>
      <c r="P1093" s="282"/>
      <c r="Q1093" s="282"/>
      <c r="R1093" s="282"/>
    </row>
    <row r="1094" spans="1:19" x14ac:dyDescent="0.2">
      <c r="A1094" s="340"/>
      <c r="B1094" s="353"/>
      <c r="C1094" s="262"/>
      <c r="D1094" s="50" t="s">
        <v>1</v>
      </c>
      <c r="E1094" s="40"/>
      <c r="F1094" s="282"/>
      <c r="G1094" s="362"/>
      <c r="H1094" s="467"/>
      <c r="I1094" s="292"/>
      <c r="J1094" s="41"/>
      <c r="K1094" s="41"/>
      <c r="L1094" s="41"/>
      <c r="M1094" s="362"/>
      <c r="N1094" s="282"/>
      <c r="O1094" s="282"/>
      <c r="P1094" s="282"/>
      <c r="Q1094" s="282"/>
      <c r="R1094" s="282"/>
    </row>
    <row r="1095" spans="1:19" x14ac:dyDescent="0.2">
      <c r="A1095" s="340"/>
      <c r="B1095" s="353"/>
      <c r="C1095" s="262"/>
      <c r="D1095" s="50" t="s">
        <v>5</v>
      </c>
      <c r="E1095" s="40"/>
      <c r="F1095" s="282"/>
      <c r="G1095" s="362"/>
      <c r="H1095" s="467"/>
      <c r="I1095" s="292"/>
      <c r="J1095" s="41"/>
      <c r="K1095" s="41"/>
      <c r="L1095" s="41"/>
      <c r="M1095" s="362"/>
      <c r="N1095" s="282"/>
      <c r="O1095" s="282"/>
      <c r="P1095" s="282"/>
      <c r="Q1095" s="282"/>
      <c r="R1095" s="282"/>
    </row>
    <row r="1096" spans="1:19" x14ac:dyDescent="0.2">
      <c r="A1096" s="340"/>
      <c r="B1096" s="353"/>
      <c r="C1096" s="262"/>
      <c r="D1096" s="50" t="s">
        <v>2</v>
      </c>
      <c r="E1096" s="40"/>
      <c r="F1096" s="282"/>
      <c r="G1096" s="362"/>
      <c r="H1096" s="467"/>
      <c r="I1096" s="292"/>
      <c r="J1096" s="94"/>
      <c r="K1096" s="94"/>
      <c r="L1096" s="94"/>
      <c r="M1096" s="362"/>
      <c r="N1096" s="282"/>
      <c r="O1096" s="282"/>
      <c r="P1096" s="282"/>
      <c r="Q1096" s="282"/>
      <c r="R1096" s="282"/>
    </row>
    <row r="1097" spans="1:19" x14ac:dyDescent="0.2">
      <c r="A1097" s="341"/>
      <c r="B1097" s="354"/>
      <c r="C1097" s="263"/>
      <c r="D1097" s="50" t="s">
        <v>3</v>
      </c>
      <c r="E1097" s="131">
        <v>1</v>
      </c>
      <c r="F1097" s="282"/>
      <c r="G1097" s="362"/>
      <c r="H1097" s="467"/>
      <c r="I1097" s="292"/>
      <c r="J1097" s="41">
        <v>1</v>
      </c>
      <c r="K1097" s="41">
        <v>3</v>
      </c>
      <c r="L1097" s="41">
        <v>3</v>
      </c>
      <c r="M1097" s="362"/>
      <c r="N1097" s="282"/>
      <c r="O1097" s="282"/>
      <c r="P1097" s="282"/>
      <c r="Q1097" s="282"/>
      <c r="R1097" s="282"/>
    </row>
    <row r="1098" spans="1:19" ht="14.45" customHeight="1" x14ac:dyDescent="0.2">
      <c r="A1098" s="492" t="s">
        <v>258</v>
      </c>
      <c r="B1098" s="492"/>
      <c r="C1098" s="492"/>
      <c r="D1098" s="492"/>
      <c r="E1098" s="492"/>
      <c r="F1098" s="492"/>
      <c r="G1098" s="492"/>
      <c r="H1098" s="492"/>
      <c r="I1098" s="492"/>
      <c r="J1098" s="492"/>
      <c r="K1098" s="492"/>
      <c r="L1098" s="492"/>
      <c r="M1098" s="492"/>
      <c r="N1098" s="492"/>
      <c r="O1098" s="492"/>
      <c r="P1098" s="492"/>
      <c r="Q1098" s="492"/>
      <c r="R1098" s="492"/>
    </row>
    <row r="1099" spans="1:19" ht="14.45" customHeight="1" x14ac:dyDescent="0.2">
      <c r="A1099" s="339" t="s">
        <v>259</v>
      </c>
      <c r="B1099" s="352" t="s">
        <v>281</v>
      </c>
      <c r="C1099" s="489" t="s">
        <v>487</v>
      </c>
      <c r="D1099" s="34" t="s">
        <v>291</v>
      </c>
      <c r="E1099" s="16"/>
      <c r="F1099" s="16"/>
      <c r="G1099" s="16"/>
      <c r="H1099" s="16"/>
      <c r="I1099" s="16"/>
      <c r="J1099" s="16">
        <f>SUM(J1100:J1104)</f>
        <v>40</v>
      </c>
      <c r="K1099" s="16">
        <f>SUM(K1100:K1104)</f>
        <v>115</v>
      </c>
      <c r="L1099" s="16">
        <f>SUM(L1100:L1104)</f>
        <v>110</v>
      </c>
      <c r="M1099" s="16"/>
      <c r="N1099" s="16"/>
      <c r="O1099" s="16">
        <f>SUM(O1100:O1104)</f>
        <v>20</v>
      </c>
      <c r="P1099" s="16">
        <f>SUM(P1100:P1104)</f>
        <v>20</v>
      </c>
      <c r="Q1099" s="16"/>
      <c r="R1099" s="16">
        <f>SUM(R1100:R1104)</f>
        <v>9</v>
      </c>
    </row>
    <row r="1100" spans="1:19" ht="21" customHeight="1" x14ac:dyDescent="0.2">
      <c r="A1100" s="340"/>
      <c r="B1100" s="353"/>
      <c r="C1100" s="490"/>
      <c r="D1100" s="144" t="s">
        <v>0</v>
      </c>
      <c r="E1100" s="76">
        <v>8</v>
      </c>
      <c r="F1100" s="251"/>
      <c r="G1100" s="246" t="s">
        <v>308</v>
      </c>
      <c r="H1100" s="260" t="s">
        <v>90</v>
      </c>
      <c r="I1100" s="246" t="s">
        <v>367</v>
      </c>
      <c r="J1100" s="76">
        <v>8</v>
      </c>
      <c r="K1100" s="76">
        <f>K1105+K1110+K1120+K1125+K1130+K1135</f>
        <v>23</v>
      </c>
      <c r="L1100" s="76">
        <f>SUM(L1105,L1110,L1125,L1130,L1135)</f>
        <v>22</v>
      </c>
      <c r="M1100" s="295"/>
      <c r="N1100" s="246" t="s">
        <v>260</v>
      </c>
      <c r="O1100" s="76">
        <f>O1115</f>
        <v>4</v>
      </c>
      <c r="P1100" s="164">
        <f>P1115</f>
        <v>4</v>
      </c>
      <c r="Q1100" s="287"/>
      <c r="R1100" s="76">
        <v>3</v>
      </c>
      <c r="S1100" s="70"/>
    </row>
    <row r="1101" spans="1:19" ht="21" customHeight="1" x14ac:dyDescent="0.2">
      <c r="A1101" s="340"/>
      <c r="B1101" s="353"/>
      <c r="C1101" s="490"/>
      <c r="D1101" s="144" t="s">
        <v>1</v>
      </c>
      <c r="E1101" s="76">
        <v>8</v>
      </c>
      <c r="F1101" s="251"/>
      <c r="G1101" s="246"/>
      <c r="H1101" s="260"/>
      <c r="I1101" s="246"/>
      <c r="J1101" s="76">
        <v>8</v>
      </c>
      <c r="K1101" s="174">
        <f t="shared" ref="K1101:K1104" si="57">K1106+K1111+K1121+K1126+K1131+K1136</f>
        <v>23</v>
      </c>
      <c r="L1101" s="174">
        <f t="shared" ref="L1101:L1104" si="58">SUM(L1106,L1111,L1126,L1131,L1136)</f>
        <v>22</v>
      </c>
      <c r="M1101" s="295"/>
      <c r="N1101" s="246"/>
      <c r="O1101" s="164">
        <f t="shared" ref="O1101:P1104" si="59">O1116</f>
        <v>4</v>
      </c>
      <c r="P1101" s="164">
        <f t="shared" si="59"/>
        <v>4</v>
      </c>
      <c r="Q1101" s="288"/>
      <c r="R1101" s="76">
        <v>1</v>
      </c>
    </row>
    <row r="1102" spans="1:19" ht="21" customHeight="1" x14ac:dyDescent="0.2">
      <c r="A1102" s="340"/>
      <c r="B1102" s="353"/>
      <c r="C1102" s="490"/>
      <c r="D1102" s="144" t="s">
        <v>5</v>
      </c>
      <c r="E1102" s="76">
        <v>4</v>
      </c>
      <c r="F1102" s="251"/>
      <c r="G1102" s="246"/>
      <c r="H1102" s="260"/>
      <c r="I1102" s="246"/>
      <c r="J1102" s="76">
        <v>4</v>
      </c>
      <c r="K1102" s="174">
        <f t="shared" si="57"/>
        <v>12</v>
      </c>
      <c r="L1102" s="174">
        <f t="shared" si="58"/>
        <v>11</v>
      </c>
      <c r="M1102" s="295"/>
      <c r="N1102" s="246"/>
      <c r="O1102" s="164">
        <f t="shared" si="59"/>
        <v>2</v>
      </c>
      <c r="P1102" s="164">
        <f t="shared" si="59"/>
        <v>2</v>
      </c>
      <c r="Q1102" s="288"/>
      <c r="R1102" s="76">
        <v>0.6</v>
      </c>
    </row>
    <row r="1103" spans="1:19" ht="21" customHeight="1" x14ac:dyDescent="0.2">
      <c r="A1103" s="340"/>
      <c r="B1103" s="353"/>
      <c r="C1103" s="490"/>
      <c r="D1103" s="144" t="s">
        <v>2</v>
      </c>
      <c r="E1103" s="76">
        <v>10</v>
      </c>
      <c r="F1103" s="251"/>
      <c r="G1103" s="246"/>
      <c r="H1103" s="260"/>
      <c r="I1103" s="246"/>
      <c r="J1103" s="76">
        <v>10</v>
      </c>
      <c r="K1103" s="174">
        <f t="shared" si="57"/>
        <v>29</v>
      </c>
      <c r="L1103" s="174">
        <f t="shared" si="58"/>
        <v>28</v>
      </c>
      <c r="M1103" s="295"/>
      <c r="N1103" s="246"/>
      <c r="O1103" s="164">
        <f t="shared" si="59"/>
        <v>5</v>
      </c>
      <c r="P1103" s="164">
        <f t="shared" si="59"/>
        <v>5</v>
      </c>
      <c r="Q1103" s="288"/>
      <c r="R1103" s="76">
        <v>3.4</v>
      </c>
    </row>
    <row r="1104" spans="1:19" ht="21" customHeight="1" x14ac:dyDescent="0.2">
      <c r="A1104" s="340"/>
      <c r="B1104" s="353"/>
      <c r="C1104" s="491"/>
      <c r="D1104" s="144" t="s">
        <v>3</v>
      </c>
      <c r="E1104" s="76">
        <v>10</v>
      </c>
      <c r="F1104" s="251"/>
      <c r="G1104" s="246"/>
      <c r="H1104" s="260"/>
      <c r="I1104" s="246"/>
      <c r="J1104" s="76">
        <v>10</v>
      </c>
      <c r="K1104" s="174">
        <f t="shared" si="57"/>
        <v>28</v>
      </c>
      <c r="L1104" s="174">
        <f t="shared" si="58"/>
        <v>27</v>
      </c>
      <c r="M1104" s="295"/>
      <c r="N1104" s="246"/>
      <c r="O1104" s="164">
        <f t="shared" si="59"/>
        <v>5</v>
      </c>
      <c r="P1104" s="164">
        <f t="shared" si="59"/>
        <v>5</v>
      </c>
      <c r="Q1104" s="289"/>
      <c r="R1104" s="76">
        <v>1</v>
      </c>
    </row>
    <row r="1105" spans="1:18" ht="13.5" customHeight="1" x14ac:dyDescent="0.2">
      <c r="A1105" s="340"/>
      <c r="B1105" s="353"/>
      <c r="C1105" s="349" t="s">
        <v>330</v>
      </c>
      <c r="D1105" s="145" t="s">
        <v>0</v>
      </c>
      <c r="E1105" s="4">
        <v>8</v>
      </c>
      <c r="F1105" s="242"/>
      <c r="G1105" s="275" t="s">
        <v>308</v>
      </c>
      <c r="H1105" s="444" t="s">
        <v>90</v>
      </c>
      <c r="I1105" s="246"/>
      <c r="J1105" s="287"/>
      <c r="K1105" s="4">
        <v>4</v>
      </c>
      <c r="L1105" s="4">
        <v>4</v>
      </c>
      <c r="M1105" s="246" t="s">
        <v>628</v>
      </c>
      <c r="N1105" s="275"/>
      <c r="O1105" s="287"/>
      <c r="P1105" s="287"/>
      <c r="Q1105" s="287"/>
      <c r="R1105" s="287"/>
    </row>
    <row r="1106" spans="1:18" ht="12.75" customHeight="1" x14ac:dyDescent="0.2">
      <c r="A1106" s="340"/>
      <c r="B1106" s="353"/>
      <c r="C1106" s="350"/>
      <c r="D1106" s="145" t="s">
        <v>1</v>
      </c>
      <c r="E1106" s="4">
        <v>8</v>
      </c>
      <c r="F1106" s="243"/>
      <c r="G1106" s="276"/>
      <c r="H1106" s="445"/>
      <c r="I1106" s="246"/>
      <c r="J1106" s="288"/>
      <c r="K1106" s="4">
        <v>4</v>
      </c>
      <c r="L1106" s="4">
        <v>4</v>
      </c>
      <c r="M1106" s="246"/>
      <c r="N1106" s="276"/>
      <c r="O1106" s="288"/>
      <c r="P1106" s="288"/>
      <c r="Q1106" s="288"/>
      <c r="R1106" s="288"/>
    </row>
    <row r="1107" spans="1:18" ht="12" customHeight="1" x14ac:dyDescent="0.2">
      <c r="A1107" s="340"/>
      <c r="B1107" s="353"/>
      <c r="C1107" s="350"/>
      <c r="D1107" s="145" t="s">
        <v>5</v>
      </c>
      <c r="E1107" s="4">
        <v>4</v>
      </c>
      <c r="F1107" s="243"/>
      <c r="G1107" s="276"/>
      <c r="H1107" s="445"/>
      <c r="I1107" s="246"/>
      <c r="J1107" s="288"/>
      <c r="K1107" s="4">
        <v>2</v>
      </c>
      <c r="L1107" s="4">
        <v>2</v>
      </c>
      <c r="M1107" s="246"/>
      <c r="N1107" s="276"/>
      <c r="O1107" s="288"/>
      <c r="P1107" s="288"/>
      <c r="Q1107" s="288"/>
      <c r="R1107" s="288"/>
    </row>
    <row r="1108" spans="1:18" ht="13.5" customHeight="1" x14ac:dyDescent="0.2">
      <c r="A1108" s="340"/>
      <c r="B1108" s="353"/>
      <c r="C1108" s="350"/>
      <c r="D1108" s="145" t="s">
        <v>2</v>
      </c>
      <c r="E1108" s="4">
        <v>10</v>
      </c>
      <c r="F1108" s="243"/>
      <c r="G1108" s="276"/>
      <c r="H1108" s="445"/>
      <c r="I1108" s="246"/>
      <c r="J1108" s="288"/>
      <c r="K1108" s="4">
        <v>5</v>
      </c>
      <c r="L1108" s="4">
        <v>5</v>
      </c>
      <c r="M1108" s="246"/>
      <c r="N1108" s="276"/>
      <c r="O1108" s="288"/>
      <c r="P1108" s="288"/>
      <c r="Q1108" s="288"/>
      <c r="R1108" s="288"/>
    </row>
    <row r="1109" spans="1:18" ht="12.75" customHeight="1" x14ac:dyDescent="0.2">
      <c r="A1109" s="340"/>
      <c r="B1109" s="353"/>
      <c r="C1109" s="351"/>
      <c r="D1109" s="145" t="s">
        <v>3</v>
      </c>
      <c r="E1109" s="4">
        <v>10</v>
      </c>
      <c r="F1109" s="244"/>
      <c r="G1109" s="277"/>
      <c r="H1109" s="446"/>
      <c r="I1109" s="246"/>
      <c r="J1109" s="289"/>
      <c r="K1109" s="4">
        <v>5</v>
      </c>
      <c r="L1109" s="4">
        <v>5</v>
      </c>
      <c r="M1109" s="246"/>
      <c r="N1109" s="277"/>
      <c r="O1109" s="289"/>
      <c r="P1109" s="289"/>
      <c r="Q1109" s="289"/>
      <c r="R1109" s="289"/>
    </row>
    <row r="1110" spans="1:18" ht="22.5" customHeight="1" x14ac:dyDescent="0.2">
      <c r="A1110" s="340"/>
      <c r="B1110" s="353"/>
      <c r="C1110" s="349" t="s">
        <v>566</v>
      </c>
      <c r="D1110" s="145" t="s">
        <v>0</v>
      </c>
      <c r="E1110" s="4">
        <v>8</v>
      </c>
      <c r="F1110" s="242"/>
      <c r="G1110" s="275" t="s">
        <v>308</v>
      </c>
      <c r="H1110" s="444" t="s">
        <v>90</v>
      </c>
      <c r="I1110" s="246"/>
      <c r="J1110" s="287"/>
      <c r="K1110" s="4">
        <v>2</v>
      </c>
      <c r="L1110" s="4">
        <v>2</v>
      </c>
      <c r="M1110" s="275" t="s">
        <v>543</v>
      </c>
      <c r="N1110" s="275"/>
      <c r="O1110" s="287"/>
      <c r="P1110" s="287"/>
      <c r="Q1110" s="287"/>
      <c r="R1110" s="287"/>
    </row>
    <row r="1111" spans="1:18" ht="22.5" customHeight="1" x14ac:dyDescent="0.2">
      <c r="A1111" s="340"/>
      <c r="B1111" s="353"/>
      <c r="C1111" s="350"/>
      <c r="D1111" s="145" t="s">
        <v>1</v>
      </c>
      <c r="E1111" s="4">
        <v>8</v>
      </c>
      <c r="F1111" s="243"/>
      <c r="G1111" s="276"/>
      <c r="H1111" s="445"/>
      <c r="I1111" s="246"/>
      <c r="J1111" s="288"/>
      <c r="K1111" s="4">
        <v>2</v>
      </c>
      <c r="L1111" s="4">
        <v>2</v>
      </c>
      <c r="M1111" s="276"/>
      <c r="N1111" s="276"/>
      <c r="O1111" s="288"/>
      <c r="P1111" s="288"/>
      <c r="Q1111" s="288"/>
      <c r="R1111" s="288"/>
    </row>
    <row r="1112" spans="1:18" ht="22.5" customHeight="1" x14ac:dyDescent="0.2">
      <c r="A1112" s="340"/>
      <c r="B1112" s="353"/>
      <c r="C1112" s="350"/>
      <c r="D1112" s="145" t="s">
        <v>5</v>
      </c>
      <c r="E1112" s="4">
        <v>4</v>
      </c>
      <c r="F1112" s="243"/>
      <c r="G1112" s="276"/>
      <c r="H1112" s="445"/>
      <c r="I1112" s="246"/>
      <c r="J1112" s="288"/>
      <c r="K1112" s="4">
        <v>1</v>
      </c>
      <c r="L1112" s="4">
        <v>1</v>
      </c>
      <c r="M1112" s="276"/>
      <c r="N1112" s="276"/>
      <c r="O1112" s="288"/>
      <c r="P1112" s="288"/>
      <c r="Q1112" s="288"/>
      <c r="R1112" s="288"/>
    </row>
    <row r="1113" spans="1:18" ht="22.5" customHeight="1" x14ac:dyDescent="0.2">
      <c r="A1113" s="340"/>
      <c r="B1113" s="353"/>
      <c r="C1113" s="350"/>
      <c r="D1113" s="145" t="s">
        <v>2</v>
      </c>
      <c r="E1113" s="4">
        <v>10</v>
      </c>
      <c r="F1113" s="243"/>
      <c r="G1113" s="276"/>
      <c r="H1113" s="445"/>
      <c r="I1113" s="246"/>
      <c r="J1113" s="288"/>
      <c r="K1113" s="4">
        <v>3</v>
      </c>
      <c r="L1113" s="4">
        <v>3</v>
      </c>
      <c r="M1113" s="276"/>
      <c r="N1113" s="276"/>
      <c r="O1113" s="288"/>
      <c r="P1113" s="288"/>
      <c r="Q1113" s="288"/>
      <c r="R1113" s="288"/>
    </row>
    <row r="1114" spans="1:18" ht="22.5" customHeight="1" x14ac:dyDescent="0.2">
      <c r="A1114" s="340"/>
      <c r="B1114" s="353"/>
      <c r="C1114" s="351"/>
      <c r="D1114" s="145" t="s">
        <v>3</v>
      </c>
      <c r="E1114" s="4">
        <v>10</v>
      </c>
      <c r="F1114" s="244"/>
      <c r="G1114" s="277"/>
      <c r="H1114" s="446"/>
      <c r="I1114" s="246"/>
      <c r="J1114" s="289"/>
      <c r="K1114" s="4">
        <v>2</v>
      </c>
      <c r="L1114" s="4">
        <v>2</v>
      </c>
      <c r="M1114" s="277"/>
      <c r="N1114" s="277"/>
      <c r="O1114" s="289"/>
      <c r="P1114" s="289"/>
      <c r="Q1114" s="289"/>
      <c r="R1114" s="289"/>
    </row>
    <row r="1115" spans="1:18" x14ac:dyDescent="0.2">
      <c r="A1115" s="340"/>
      <c r="B1115" s="353"/>
      <c r="C1115" s="348" t="s">
        <v>488</v>
      </c>
      <c r="D1115" s="145" t="s">
        <v>0</v>
      </c>
      <c r="E1115" s="4">
        <v>8</v>
      </c>
      <c r="F1115" s="251"/>
      <c r="G1115" s="246" t="s">
        <v>308</v>
      </c>
      <c r="H1115" s="260" t="s">
        <v>90</v>
      </c>
      <c r="I1115" s="246"/>
      <c r="J1115" s="251"/>
      <c r="K1115" s="242"/>
      <c r="L1115" s="242"/>
      <c r="M1115" s="246" t="s">
        <v>261</v>
      </c>
      <c r="N1115" s="246" t="s">
        <v>260</v>
      </c>
      <c r="O1115" s="4">
        <v>4</v>
      </c>
      <c r="P1115" s="4">
        <v>4</v>
      </c>
      <c r="Q1115" s="251"/>
      <c r="R1115" s="251"/>
    </row>
    <row r="1116" spans="1:18" x14ac:dyDescent="0.2">
      <c r="A1116" s="340"/>
      <c r="B1116" s="353"/>
      <c r="C1116" s="348"/>
      <c r="D1116" s="145" t="s">
        <v>1</v>
      </c>
      <c r="E1116" s="4">
        <v>8</v>
      </c>
      <c r="F1116" s="251"/>
      <c r="G1116" s="246"/>
      <c r="H1116" s="260"/>
      <c r="I1116" s="246"/>
      <c r="J1116" s="251"/>
      <c r="K1116" s="243"/>
      <c r="L1116" s="243"/>
      <c r="M1116" s="246"/>
      <c r="N1116" s="246"/>
      <c r="O1116" s="4">
        <v>4</v>
      </c>
      <c r="P1116" s="4">
        <v>4</v>
      </c>
      <c r="Q1116" s="251"/>
      <c r="R1116" s="251"/>
    </row>
    <row r="1117" spans="1:18" x14ac:dyDescent="0.2">
      <c r="A1117" s="340"/>
      <c r="B1117" s="353"/>
      <c r="C1117" s="348"/>
      <c r="D1117" s="145" t="s">
        <v>5</v>
      </c>
      <c r="E1117" s="4">
        <v>4</v>
      </c>
      <c r="F1117" s="251"/>
      <c r="G1117" s="246"/>
      <c r="H1117" s="260"/>
      <c r="I1117" s="246"/>
      <c r="J1117" s="251"/>
      <c r="K1117" s="243"/>
      <c r="L1117" s="243"/>
      <c r="M1117" s="246"/>
      <c r="N1117" s="246"/>
      <c r="O1117" s="4">
        <v>2</v>
      </c>
      <c r="P1117" s="4">
        <v>2</v>
      </c>
      <c r="Q1117" s="251"/>
      <c r="R1117" s="251"/>
    </row>
    <row r="1118" spans="1:18" x14ac:dyDescent="0.2">
      <c r="A1118" s="340"/>
      <c r="B1118" s="353"/>
      <c r="C1118" s="348"/>
      <c r="D1118" s="145" t="s">
        <v>2</v>
      </c>
      <c r="E1118" s="4">
        <v>10</v>
      </c>
      <c r="F1118" s="251"/>
      <c r="G1118" s="246"/>
      <c r="H1118" s="260"/>
      <c r="I1118" s="246"/>
      <c r="J1118" s="251"/>
      <c r="K1118" s="243"/>
      <c r="L1118" s="243"/>
      <c r="M1118" s="246"/>
      <c r="N1118" s="246"/>
      <c r="O1118" s="4">
        <v>5</v>
      </c>
      <c r="P1118" s="4">
        <v>5</v>
      </c>
      <c r="Q1118" s="251"/>
      <c r="R1118" s="251"/>
    </row>
    <row r="1119" spans="1:18" x14ac:dyDescent="0.2">
      <c r="A1119" s="340"/>
      <c r="B1119" s="353"/>
      <c r="C1119" s="348"/>
      <c r="D1119" s="145" t="s">
        <v>3</v>
      </c>
      <c r="E1119" s="4">
        <v>10</v>
      </c>
      <c r="F1119" s="251"/>
      <c r="G1119" s="246"/>
      <c r="H1119" s="260"/>
      <c r="I1119" s="246"/>
      <c r="J1119" s="251"/>
      <c r="K1119" s="244"/>
      <c r="L1119" s="244"/>
      <c r="M1119" s="246"/>
      <c r="N1119" s="246"/>
      <c r="O1119" s="4">
        <v>5</v>
      </c>
      <c r="P1119" s="4">
        <v>5</v>
      </c>
      <c r="Q1119" s="251"/>
      <c r="R1119" s="251"/>
    </row>
    <row r="1120" spans="1:18" x14ac:dyDescent="0.2">
      <c r="A1120" s="340"/>
      <c r="B1120" s="353"/>
      <c r="C1120" s="265" t="s">
        <v>489</v>
      </c>
      <c r="D1120" s="145" t="s">
        <v>0</v>
      </c>
      <c r="E1120" s="4">
        <v>8</v>
      </c>
      <c r="F1120" s="251"/>
      <c r="G1120" s="246" t="s">
        <v>308</v>
      </c>
      <c r="H1120" s="260" t="s">
        <v>90</v>
      </c>
      <c r="I1120" s="246"/>
      <c r="J1120" s="251"/>
      <c r="K1120" s="4">
        <v>1</v>
      </c>
      <c r="L1120" s="242"/>
      <c r="M1120" s="246" t="s">
        <v>554</v>
      </c>
      <c r="N1120" s="251"/>
      <c r="O1120" s="251"/>
      <c r="P1120" s="251"/>
      <c r="Q1120" s="251"/>
      <c r="R1120" s="251"/>
    </row>
    <row r="1121" spans="1:19" x14ac:dyDescent="0.2">
      <c r="A1121" s="340"/>
      <c r="B1121" s="353"/>
      <c r="C1121" s="265"/>
      <c r="D1121" s="145" t="s">
        <v>1</v>
      </c>
      <c r="E1121" s="4">
        <v>8</v>
      </c>
      <c r="F1121" s="251"/>
      <c r="G1121" s="246"/>
      <c r="H1121" s="260"/>
      <c r="I1121" s="246"/>
      <c r="J1121" s="251"/>
      <c r="K1121" s="4">
        <v>1</v>
      </c>
      <c r="L1121" s="243"/>
      <c r="M1121" s="246"/>
      <c r="N1121" s="251"/>
      <c r="O1121" s="251"/>
      <c r="P1121" s="251"/>
      <c r="Q1121" s="251"/>
      <c r="R1121" s="251"/>
    </row>
    <row r="1122" spans="1:19" x14ac:dyDescent="0.2">
      <c r="A1122" s="340"/>
      <c r="B1122" s="353"/>
      <c r="C1122" s="265"/>
      <c r="D1122" s="145" t="s">
        <v>5</v>
      </c>
      <c r="E1122" s="4">
        <v>4</v>
      </c>
      <c r="F1122" s="251"/>
      <c r="G1122" s="246"/>
      <c r="H1122" s="260"/>
      <c r="I1122" s="246"/>
      <c r="J1122" s="251"/>
      <c r="K1122" s="4">
        <v>1</v>
      </c>
      <c r="L1122" s="243"/>
      <c r="M1122" s="246"/>
      <c r="N1122" s="251"/>
      <c r="O1122" s="251"/>
      <c r="P1122" s="251"/>
      <c r="Q1122" s="251"/>
      <c r="R1122" s="251"/>
    </row>
    <row r="1123" spans="1:19" x14ac:dyDescent="0.2">
      <c r="A1123" s="340"/>
      <c r="B1123" s="353"/>
      <c r="C1123" s="265"/>
      <c r="D1123" s="145" t="s">
        <v>2</v>
      </c>
      <c r="E1123" s="4">
        <v>10</v>
      </c>
      <c r="F1123" s="251"/>
      <c r="G1123" s="246"/>
      <c r="H1123" s="260"/>
      <c r="I1123" s="246"/>
      <c r="J1123" s="251"/>
      <c r="K1123" s="4">
        <v>1</v>
      </c>
      <c r="L1123" s="243"/>
      <c r="M1123" s="246"/>
      <c r="N1123" s="251"/>
      <c r="O1123" s="251"/>
      <c r="P1123" s="251"/>
      <c r="Q1123" s="251"/>
      <c r="R1123" s="251"/>
    </row>
    <row r="1124" spans="1:19" x14ac:dyDescent="0.2">
      <c r="A1124" s="340"/>
      <c r="B1124" s="353"/>
      <c r="C1124" s="265"/>
      <c r="D1124" s="145" t="s">
        <v>3</v>
      </c>
      <c r="E1124" s="4">
        <v>10</v>
      </c>
      <c r="F1124" s="251"/>
      <c r="G1124" s="246"/>
      <c r="H1124" s="260"/>
      <c r="I1124" s="246"/>
      <c r="J1124" s="251"/>
      <c r="K1124" s="4">
        <v>1</v>
      </c>
      <c r="L1124" s="244"/>
      <c r="M1124" s="246"/>
      <c r="N1124" s="251"/>
      <c r="O1124" s="251"/>
      <c r="P1124" s="251"/>
      <c r="Q1124" s="251"/>
      <c r="R1124" s="251"/>
    </row>
    <row r="1125" spans="1:19" x14ac:dyDescent="0.2">
      <c r="A1125" s="340"/>
      <c r="B1125" s="353"/>
      <c r="C1125" s="488" t="s">
        <v>449</v>
      </c>
      <c r="D1125" s="145" t="s">
        <v>0</v>
      </c>
      <c r="E1125" s="4">
        <v>8</v>
      </c>
      <c r="F1125" s="251"/>
      <c r="G1125" s="246" t="s">
        <v>308</v>
      </c>
      <c r="H1125" s="260" t="s">
        <v>90</v>
      </c>
      <c r="I1125" s="246"/>
      <c r="J1125" s="251"/>
      <c r="K1125" s="4">
        <v>4</v>
      </c>
      <c r="L1125" s="4">
        <v>4</v>
      </c>
      <c r="M1125" s="246" t="s">
        <v>262</v>
      </c>
      <c r="N1125" s="251"/>
      <c r="O1125" s="251"/>
      <c r="P1125" s="251"/>
      <c r="Q1125" s="251"/>
      <c r="R1125" s="251"/>
    </row>
    <row r="1126" spans="1:19" x14ac:dyDescent="0.2">
      <c r="A1126" s="340"/>
      <c r="B1126" s="353"/>
      <c r="C1126" s="488"/>
      <c r="D1126" s="145" t="s">
        <v>1</v>
      </c>
      <c r="E1126" s="4">
        <v>8</v>
      </c>
      <c r="F1126" s="251"/>
      <c r="G1126" s="246"/>
      <c r="H1126" s="260"/>
      <c r="I1126" s="246"/>
      <c r="J1126" s="251"/>
      <c r="K1126" s="4">
        <v>4</v>
      </c>
      <c r="L1126" s="4">
        <v>4</v>
      </c>
      <c r="M1126" s="246"/>
      <c r="N1126" s="251"/>
      <c r="O1126" s="251"/>
      <c r="P1126" s="251"/>
      <c r="Q1126" s="251"/>
      <c r="R1126" s="251"/>
    </row>
    <row r="1127" spans="1:19" x14ac:dyDescent="0.2">
      <c r="A1127" s="340"/>
      <c r="B1127" s="353"/>
      <c r="C1127" s="488"/>
      <c r="D1127" s="145" t="s">
        <v>5</v>
      </c>
      <c r="E1127" s="4">
        <v>4</v>
      </c>
      <c r="F1127" s="251"/>
      <c r="G1127" s="246"/>
      <c r="H1127" s="260"/>
      <c r="I1127" s="246"/>
      <c r="J1127" s="251"/>
      <c r="K1127" s="4">
        <v>2</v>
      </c>
      <c r="L1127" s="4">
        <v>2</v>
      </c>
      <c r="M1127" s="246"/>
      <c r="N1127" s="251"/>
      <c r="O1127" s="251"/>
      <c r="P1127" s="251"/>
      <c r="Q1127" s="251"/>
      <c r="R1127" s="251"/>
    </row>
    <row r="1128" spans="1:19" x14ac:dyDescent="0.2">
      <c r="A1128" s="340"/>
      <c r="B1128" s="353"/>
      <c r="C1128" s="488"/>
      <c r="D1128" s="145" t="s">
        <v>2</v>
      </c>
      <c r="E1128" s="4">
        <v>10</v>
      </c>
      <c r="F1128" s="251"/>
      <c r="G1128" s="246"/>
      <c r="H1128" s="260"/>
      <c r="I1128" s="246"/>
      <c r="J1128" s="251"/>
      <c r="K1128" s="4">
        <v>5</v>
      </c>
      <c r="L1128" s="4">
        <v>5</v>
      </c>
      <c r="M1128" s="246"/>
      <c r="N1128" s="251"/>
      <c r="O1128" s="251"/>
      <c r="P1128" s="251"/>
      <c r="Q1128" s="251"/>
      <c r="R1128" s="251"/>
    </row>
    <row r="1129" spans="1:19" x14ac:dyDescent="0.2">
      <c r="A1129" s="340"/>
      <c r="B1129" s="353"/>
      <c r="C1129" s="488"/>
      <c r="D1129" s="145" t="s">
        <v>3</v>
      </c>
      <c r="E1129" s="4">
        <v>10</v>
      </c>
      <c r="F1129" s="251"/>
      <c r="G1129" s="246"/>
      <c r="H1129" s="260"/>
      <c r="I1129" s="246"/>
      <c r="J1129" s="251"/>
      <c r="K1129" s="4">
        <v>5</v>
      </c>
      <c r="L1129" s="4">
        <v>5</v>
      </c>
      <c r="M1129" s="246"/>
      <c r="N1129" s="251"/>
      <c r="O1129" s="251"/>
      <c r="P1129" s="251"/>
      <c r="Q1129" s="251"/>
      <c r="R1129" s="251"/>
    </row>
    <row r="1130" spans="1:19" ht="32.25" customHeight="1" x14ac:dyDescent="0.2">
      <c r="A1130" s="340"/>
      <c r="B1130" s="353"/>
      <c r="C1130" s="348" t="s">
        <v>434</v>
      </c>
      <c r="D1130" s="145" t="s">
        <v>0</v>
      </c>
      <c r="E1130" s="4">
        <v>8</v>
      </c>
      <c r="F1130" s="251"/>
      <c r="G1130" s="246" t="s">
        <v>308</v>
      </c>
      <c r="H1130" s="260" t="s">
        <v>90</v>
      </c>
      <c r="I1130" s="246"/>
      <c r="J1130" s="251"/>
      <c r="K1130" s="4">
        <v>4</v>
      </c>
      <c r="L1130" s="4">
        <v>4</v>
      </c>
      <c r="M1130" s="246" t="s">
        <v>490</v>
      </c>
      <c r="N1130" s="251"/>
      <c r="O1130" s="251"/>
      <c r="P1130" s="251"/>
      <c r="Q1130" s="251"/>
      <c r="R1130" s="251"/>
      <c r="S1130" s="75"/>
    </row>
    <row r="1131" spans="1:19" ht="38.25" customHeight="1" x14ac:dyDescent="0.2">
      <c r="A1131" s="340"/>
      <c r="B1131" s="353"/>
      <c r="C1131" s="348"/>
      <c r="D1131" s="145" t="s">
        <v>1</v>
      </c>
      <c r="E1131" s="4">
        <v>8</v>
      </c>
      <c r="F1131" s="251"/>
      <c r="G1131" s="246"/>
      <c r="H1131" s="260"/>
      <c r="I1131" s="246"/>
      <c r="J1131" s="251"/>
      <c r="K1131" s="4">
        <v>4</v>
      </c>
      <c r="L1131" s="4">
        <v>4</v>
      </c>
      <c r="M1131" s="246"/>
      <c r="N1131" s="251"/>
      <c r="O1131" s="251"/>
      <c r="P1131" s="251"/>
      <c r="Q1131" s="251"/>
      <c r="R1131" s="251"/>
      <c r="S1131" s="74"/>
    </row>
    <row r="1132" spans="1:19" ht="36.75" customHeight="1" x14ac:dyDescent="0.2">
      <c r="A1132" s="340"/>
      <c r="B1132" s="353"/>
      <c r="C1132" s="348"/>
      <c r="D1132" s="145" t="s">
        <v>5</v>
      </c>
      <c r="E1132" s="4">
        <v>4</v>
      </c>
      <c r="F1132" s="251"/>
      <c r="G1132" s="246"/>
      <c r="H1132" s="260"/>
      <c r="I1132" s="246"/>
      <c r="J1132" s="251"/>
      <c r="K1132" s="4">
        <v>2</v>
      </c>
      <c r="L1132" s="4">
        <v>2</v>
      </c>
      <c r="M1132" s="246"/>
      <c r="N1132" s="251"/>
      <c r="O1132" s="251"/>
      <c r="P1132" s="251"/>
      <c r="Q1132" s="251"/>
      <c r="R1132" s="251"/>
    </row>
    <row r="1133" spans="1:19" ht="35.25" customHeight="1" x14ac:dyDescent="0.2">
      <c r="A1133" s="340"/>
      <c r="B1133" s="353"/>
      <c r="C1133" s="348"/>
      <c r="D1133" s="145" t="s">
        <v>2</v>
      </c>
      <c r="E1133" s="4">
        <v>10</v>
      </c>
      <c r="F1133" s="251"/>
      <c r="G1133" s="246"/>
      <c r="H1133" s="260"/>
      <c r="I1133" s="246"/>
      <c r="J1133" s="251"/>
      <c r="K1133" s="4">
        <v>5</v>
      </c>
      <c r="L1133" s="4">
        <v>5</v>
      </c>
      <c r="M1133" s="246"/>
      <c r="N1133" s="251"/>
      <c r="O1133" s="251"/>
      <c r="P1133" s="251"/>
      <c r="Q1133" s="251"/>
      <c r="R1133" s="251"/>
    </row>
    <row r="1134" spans="1:19" ht="34.5" customHeight="1" x14ac:dyDescent="0.2">
      <c r="A1134" s="340"/>
      <c r="B1134" s="353"/>
      <c r="C1134" s="348"/>
      <c r="D1134" s="145" t="s">
        <v>3</v>
      </c>
      <c r="E1134" s="4">
        <v>10</v>
      </c>
      <c r="F1134" s="251"/>
      <c r="G1134" s="246"/>
      <c r="H1134" s="260"/>
      <c r="I1134" s="246"/>
      <c r="J1134" s="251"/>
      <c r="K1134" s="4">
        <v>5</v>
      </c>
      <c r="L1134" s="4">
        <v>5</v>
      </c>
      <c r="M1134" s="246"/>
      <c r="N1134" s="251"/>
      <c r="O1134" s="251"/>
      <c r="P1134" s="251"/>
      <c r="Q1134" s="251"/>
      <c r="R1134" s="251"/>
    </row>
    <row r="1135" spans="1:19" x14ac:dyDescent="0.2">
      <c r="A1135" s="340"/>
      <c r="B1135" s="353"/>
      <c r="C1135" s="488" t="s">
        <v>388</v>
      </c>
      <c r="D1135" s="145" t="s">
        <v>0</v>
      </c>
      <c r="E1135" s="4">
        <v>8</v>
      </c>
      <c r="F1135" s="251"/>
      <c r="G1135" s="246" t="s">
        <v>308</v>
      </c>
      <c r="H1135" s="260" t="s">
        <v>90</v>
      </c>
      <c r="I1135" s="246"/>
      <c r="J1135" s="251"/>
      <c r="K1135" s="4">
        <v>8</v>
      </c>
      <c r="L1135" s="4">
        <v>8</v>
      </c>
      <c r="M1135" s="246" t="s">
        <v>263</v>
      </c>
      <c r="N1135" s="251"/>
      <c r="O1135" s="251"/>
      <c r="P1135" s="251"/>
      <c r="Q1135" s="251"/>
      <c r="R1135" s="251"/>
    </row>
    <row r="1136" spans="1:19" x14ac:dyDescent="0.2">
      <c r="A1136" s="340"/>
      <c r="B1136" s="353"/>
      <c r="C1136" s="348"/>
      <c r="D1136" s="145" t="s">
        <v>1</v>
      </c>
      <c r="E1136" s="4">
        <v>8</v>
      </c>
      <c r="F1136" s="251"/>
      <c r="G1136" s="246"/>
      <c r="H1136" s="260"/>
      <c r="I1136" s="246"/>
      <c r="J1136" s="251"/>
      <c r="K1136" s="4">
        <v>8</v>
      </c>
      <c r="L1136" s="4">
        <v>8</v>
      </c>
      <c r="M1136" s="246"/>
      <c r="N1136" s="251"/>
      <c r="O1136" s="251"/>
      <c r="P1136" s="251"/>
      <c r="Q1136" s="251"/>
      <c r="R1136" s="251"/>
    </row>
    <row r="1137" spans="1:19" x14ac:dyDescent="0.2">
      <c r="A1137" s="340"/>
      <c r="B1137" s="353"/>
      <c r="C1137" s="348"/>
      <c r="D1137" s="145" t="s">
        <v>5</v>
      </c>
      <c r="E1137" s="4">
        <v>4</v>
      </c>
      <c r="F1137" s="251"/>
      <c r="G1137" s="246"/>
      <c r="H1137" s="260"/>
      <c r="I1137" s="246"/>
      <c r="J1137" s="251"/>
      <c r="K1137" s="4">
        <v>4</v>
      </c>
      <c r="L1137" s="4">
        <v>4</v>
      </c>
      <c r="M1137" s="246"/>
      <c r="N1137" s="251"/>
      <c r="O1137" s="251"/>
      <c r="P1137" s="251"/>
      <c r="Q1137" s="251"/>
      <c r="R1137" s="251"/>
    </row>
    <row r="1138" spans="1:19" x14ac:dyDescent="0.2">
      <c r="A1138" s="340"/>
      <c r="B1138" s="353"/>
      <c r="C1138" s="348"/>
      <c r="D1138" s="145" t="s">
        <v>2</v>
      </c>
      <c r="E1138" s="4">
        <v>10</v>
      </c>
      <c r="F1138" s="251"/>
      <c r="G1138" s="246"/>
      <c r="H1138" s="260"/>
      <c r="I1138" s="246"/>
      <c r="J1138" s="251"/>
      <c r="K1138" s="4">
        <v>10</v>
      </c>
      <c r="L1138" s="4">
        <v>10</v>
      </c>
      <c r="M1138" s="246"/>
      <c r="N1138" s="251"/>
      <c r="O1138" s="251"/>
      <c r="P1138" s="251"/>
      <c r="Q1138" s="251"/>
      <c r="R1138" s="251"/>
    </row>
    <row r="1139" spans="1:19" x14ac:dyDescent="0.2">
      <c r="A1139" s="341"/>
      <c r="B1139" s="354"/>
      <c r="C1139" s="348"/>
      <c r="D1139" s="145" t="s">
        <v>3</v>
      </c>
      <c r="E1139" s="4">
        <v>10</v>
      </c>
      <c r="F1139" s="251"/>
      <c r="G1139" s="246"/>
      <c r="H1139" s="260"/>
      <c r="I1139" s="246"/>
      <c r="J1139" s="251"/>
      <c r="K1139" s="4">
        <v>10</v>
      </c>
      <c r="L1139" s="4">
        <v>10</v>
      </c>
      <c r="M1139" s="246"/>
      <c r="N1139" s="251"/>
      <c r="O1139" s="251"/>
      <c r="P1139" s="251"/>
      <c r="Q1139" s="251"/>
      <c r="R1139" s="251"/>
    </row>
    <row r="1140" spans="1:19" ht="15" customHeight="1" x14ac:dyDescent="0.2">
      <c r="A1140" s="339" t="s">
        <v>264</v>
      </c>
      <c r="B1140" s="355" t="s">
        <v>491</v>
      </c>
      <c r="C1140" s="379" t="s">
        <v>492</v>
      </c>
      <c r="D1140" s="34" t="s">
        <v>291</v>
      </c>
      <c r="E1140" s="15"/>
      <c r="F1140" s="10"/>
      <c r="G1140" s="10"/>
      <c r="H1140" s="10"/>
      <c r="I1140" s="10"/>
      <c r="J1140" s="10">
        <f>SUM(J1141:J1145)</f>
        <v>32</v>
      </c>
      <c r="K1140" s="10">
        <f>SUM(K1141:K1145)</f>
        <v>45</v>
      </c>
      <c r="L1140" s="15">
        <f>SUM(L1141:L1145)</f>
        <v>39</v>
      </c>
      <c r="M1140" s="10"/>
      <c r="N1140" s="10"/>
      <c r="O1140" s="10">
        <f>SUM(O1141:O1145)</f>
        <v>16</v>
      </c>
      <c r="P1140" s="10">
        <f t="shared" ref="P1140" si="60">SUM(P1141:P1145)</f>
        <v>16</v>
      </c>
      <c r="Q1140" s="10"/>
      <c r="R1140" s="10">
        <f>SUM(R1141:R1145)</f>
        <v>9.5</v>
      </c>
    </row>
    <row r="1141" spans="1:19" ht="14.45" customHeight="1" x14ac:dyDescent="0.2">
      <c r="A1141" s="340"/>
      <c r="B1141" s="334"/>
      <c r="C1141" s="380"/>
      <c r="D1141" s="144" t="s">
        <v>0</v>
      </c>
      <c r="E1141" s="76">
        <v>26</v>
      </c>
      <c r="F1141" s="251"/>
      <c r="G1141" s="246" t="s">
        <v>308</v>
      </c>
      <c r="H1141" s="306" t="s">
        <v>265</v>
      </c>
      <c r="I1141" s="246" t="s">
        <v>367</v>
      </c>
      <c r="J1141" s="76">
        <v>8</v>
      </c>
      <c r="K1141" s="76">
        <f>K1146+K1156+K1161+K1166</f>
        <v>11</v>
      </c>
      <c r="L1141" s="76">
        <f>SUM(L1146,L1161,L1166)</f>
        <v>10</v>
      </c>
      <c r="M1141" s="295"/>
      <c r="N1141" s="362" t="s">
        <v>260</v>
      </c>
      <c r="O1141" s="41">
        <f>O1151</f>
        <v>4</v>
      </c>
      <c r="P1141" s="166">
        <f>P1151</f>
        <v>4</v>
      </c>
      <c r="Q1141" s="397"/>
      <c r="R1141" s="41">
        <v>2.2000000000000002</v>
      </c>
      <c r="S1141" s="70"/>
    </row>
    <row r="1142" spans="1:19" ht="14.45" customHeight="1" x14ac:dyDescent="0.2">
      <c r="A1142" s="340"/>
      <c r="B1142" s="334"/>
      <c r="C1142" s="380"/>
      <c r="D1142" s="144" t="s">
        <v>1</v>
      </c>
      <c r="E1142" s="76">
        <v>34</v>
      </c>
      <c r="F1142" s="251"/>
      <c r="G1142" s="246"/>
      <c r="H1142" s="306"/>
      <c r="I1142" s="246"/>
      <c r="J1142" s="76">
        <v>12</v>
      </c>
      <c r="K1142" s="174">
        <f t="shared" ref="K1142:K1145" si="61">K1147+K1157+K1162+K1167</f>
        <v>15</v>
      </c>
      <c r="L1142" s="174">
        <f t="shared" ref="L1142:L1145" si="62">SUM(L1147,L1162,L1167)</f>
        <v>13</v>
      </c>
      <c r="M1142" s="295"/>
      <c r="N1142" s="362"/>
      <c r="O1142" s="166">
        <f t="shared" ref="O1142:O1145" si="63">O1152</f>
        <v>6</v>
      </c>
      <c r="P1142" s="166">
        <f t="shared" ref="P1142" si="64">P1152</f>
        <v>6</v>
      </c>
      <c r="Q1142" s="397"/>
      <c r="R1142" s="41">
        <v>4.3</v>
      </c>
    </row>
    <row r="1143" spans="1:19" ht="14.45" customHeight="1" x14ac:dyDescent="0.2">
      <c r="A1143" s="340"/>
      <c r="B1143" s="334"/>
      <c r="C1143" s="380"/>
      <c r="D1143" s="144" t="s">
        <v>5</v>
      </c>
      <c r="E1143" s="76">
        <v>14</v>
      </c>
      <c r="F1143" s="251"/>
      <c r="G1143" s="246"/>
      <c r="H1143" s="306"/>
      <c r="I1143" s="246"/>
      <c r="J1143" s="76">
        <v>4</v>
      </c>
      <c r="K1143" s="174">
        <f t="shared" si="61"/>
        <v>4</v>
      </c>
      <c r="L1143" s="174">
        <f t="shared" si="62"/>
        <v>3</v>
      </c>
      <c r="M1143" s="295"/>
      <c r="N1143" s="362"/>
      <c r="O1143" s="166">
        <f t="shared" si="63"/>
        <v>2</v>
      </c>
      <c r="P1143" s="166">
        <f t="shared" ref="P1143" si="65">P1153</f>
        <v>2</v>
      </c>
      <c r="Q1143" s="397"/>
      <c r="R1143" s="41">
        <v>1.1000000000000001</v>
      </c>
    </row>
    <row r="1144" spans="1:19" ht="14.45" customHeight="1" x14ac:dyDescent="0.2">
      <c r="A1144" s="340"/>
      <c r="B1144" s="334"/>
      <c r="C1144" s="380"/>
      <c r="D1144" s="144" t="s">
        <v>2</v>
      </c>
      <c r="E1144" s="76">
        <v>22</v>
      </c>
      <c r="F1144" s="251"/>
      <c r="G1144" s="246"/>
      <c r="H1144" s="306"/>
      <c r="I1144" s="246"/>
      <c r="J1144" s="76">
        <v>4</v>
      </c>
      <c r="K1144" s="174">
        <f t="shared" si="61"/>
        <v>8</v>
      </c>
      <c r="L1144" s="174">
        <f t="shared" si="62"/>
        <v>7</v>
      </c>
      <c r="M1144" s="295"/>
      <c r="N1144" s="362"/>
      <c r="O1144" s="166">
        <f t="shared" si="63"/>
        <v>2</v>
      </c>
      <c r="P1144" s="166">
        <f t="shared" ref="P1144" si="66">P1154</f>
        <v>2</v>
      </c>
      <c r="Q1144" s="397"/>
      <c r="R1144" s="41">
        <v>0.8</v>
      </c>
    </row>
    <row r="1145" spans="1:19" ht="15" customHeight="1" x14ac:dyDescent="0.2">
      <c r="A1145" s="340"/>
      <c r="B1145" s="334"/>
      <c r="C1145" s="381"/>
      <c r="D1145" s="144" t="s">
        <v>3</v>
      </c>
      <c r="E1145" s="76">
        <v>21</v>
      </c>
      <c r="F1145" s="251"/>
      <c r="G1145" s="246"/>
      <c r="H1145" s="306"/>
      <c r="I1145" s="246"/>
      <c r="J1145" s="76">
        <v>4</v>
      </c>
      <c r="K1145" s="174">
        <f t="shared" si="61"/>
        <v>7</v>
      </c>
      <c r="L1145" s="174">
        <f t="shared" si="62"/>
        <v>6</v>
      </c>
      <c r="M1145" s="295"/>
      <c r="N1145" s="362"/>
      <c r="O1145" s="166">
        <f t="shared" si="63"/>
        <v>2</v>
      </c>
      <c r="P1145" s="166">
        <f t="shared" ref="P1145" si="67">P1155</f>
        <v>2</v>
      </c>
      <c r="Q1145" s="397"/>
      <c r="R1145" s="41">
        <v>1.1000000000000001</v>
      </c>
    </row>
    <row r="1146" spans="1:19" ht="13.5" customHeight="1" x14ac:dyDescent="0.2">
      <c r="A1146" s="340"/>
      <c r="B1146" s="334"/>
      <c r="C1146" s="349" t="s">
        <v>330</v>
      </c>
      <c r="D1146" s="145" t="s">
        <v>0</v>
      </c>
      <c r="E1146" s="4">
        <v>7</v>
      </c>
      <c r="F1146" s="242"/>
      <c r="G1146" s="275" t="s">
        <v>308</v>
      </c>
      <c r="H1146" s="444" t="s">
        <v>331</v>
      </c>
      <c r="I1146" s="246"/>
      <c r="J1146" s="287"/>
      <c r="K1146" s="4">
        <v>1</v>
      </c>
      <c r="L1146" s="4">
        <v>1</v>
      </c>
      <c r="M1146" s="246" t="s">
        <v>628</v>
      </c>
      <c r="N1146" s="398"/>
      <c r="O1146" s="468"/>
      <c r="P1146" s="468"/>
      <c r="Q1146" s="468"/>
      <c r="R1146" s="468"/>
    </row>
    <row r="1147" spans="1:19" ht="12.75" customHeight="1" x14ac:dyDescent="0.2">
      <c r="A1147" s="340"/>
      <c r="B1147" s="334"/>
      <c r="C1147" s="350"/>
      <c r="D1147" s="145" t="s">
        <v>1</v>
      </c>
      <c r="E1147" s="4">
        <v>13</v>
      </c>
      <c r="F1147" s="243"/>
      <c r="G1147" s="276"/>
      <c r="H1147" s="445"/>
      <c r="I1147" s="246"/>
      <c r="J1147" s="288"/>
      <c r="K1147" s="4"/>
      <c r="L1147" s="4"/>
      <c r="M1147" s="246"/>
      <c r="N1147" s="399"/>
      <c r="O1147" s="469"/>
      <c r="P1147" s="469"/>
      <c r="Q1147" s="469"/>
      <c r="R1147" s="469"/>
    </row>
    <row r="1148" spans="1:19" ht="12" customHeight="1" x14ac:dyDescent="0.2">
      <c r="A1148" s="340"/>
      <c r="B1148" s="334"/>
      <c r="C1148" s="350"/>
      <c r="D1148" s="145" t="s">
        <v>5</v>
      </c>
      <c r="E1148" s="4">
        <v>3</v>
      </c>
      <c r="F1148" s="243"/>
      <c r="G1148" s="276"/>
      <c r="H1148" s="445"/>
      <c r="I1148" s="246"/>
      <c r="J1148" s="288"/>
      <c r="K1148" s="4"/>
      <c r="L1148" s="4"/>
      <c r="M1148" s="246"/>
      <c r="N1148" s="399"/>
      <c r="O1148" s="469"/>
      <c r="P1148" s="469"/>
      <c r="Q1148" s="469"/>
      <c r="R1148" s="469"/>
    </row>
    <row r="1149" spans="1:19" ht="13.5" customHeight="1" x14ac:dyDescent="0.2">
      <c r="A1149" s="340"/>
      <c r="B1149" s="334"/>
      <c r="C1149" s="350"/>
      <c r="D1149" s="145" t="s">
        <v>2</v>
      </c>
      <c r="E1149" s="4">
        <v>2</v>
      </c>
      <c r="F1149" s="243"/>
      <c r="G1149" s="276"/>
      <c r="H1149" s="445"/>
      <c r="I1149" s="246"/>
      <c r="J1149" s="288"/>
      <c r="K1149" s="4">
        <v>1</v>
      </c>
      <c r="L1149" s="4">
        <v>1</v>
      </c>
      <c r="M1149" s="246"/>
      <c r="N1149" s="399"/>
      <c r="O1149" s="469"/>
      <c r="P1149" s="469"/>
      <c r="Q1149" s="469"/>
      <c r="R1149" s="469"/>
    </row>
    <row r="1150" spans="1:19" ht="12.75" customHeight="1" x14ac:dyDescent="0.2">
      <c r="A1150" s="340"/>
      <c r="B1150" s="334"/>
      <c r="C1150" s="351"/>
      <c r="D1150" s="145" t="s">
        <v>3</v>
      </c>
      <c r="E1150" s="4">
        <v>3</v>
      </c>
      <c r="F1150" s="244"/>
      <c r="G1150" s="277"/>
      <c r="H1150" s="446"/>
      <c r="I1150" s="246"/>
      <c r="J1150" s="289"/>
      <c r="K1150" s="4">
        <v>1</v>
      </c>
      <c r="L1150" s="4">
        <v>1</v>
      </c>
      <c r="M1150" s="246"/>
      <c r="N1150" s="400"/>
      <c r="O1150" s="470"/>
      <c r="P1150" s="470"/>
      <c r="Q1150" s="470"/>
      <c r="R1150" s="470"/>
    </row>
    <row r="1151" spans="1:19" x14ac:dyDescent="0.2">
      <c r="A1151" s="340"/>
      <c r="B1151" s="334"/>
      <c r="C1151" s="395" t="s">
        <v>493</v>
      </c>
      <c r="D1151" s="145" t="s">
        <v>0</v>
      </c>
      <c r="E1151" s="4">
        <v>7</v>
      </c>
      <c r="F1151" s="251"/>
      <c r="G1151" s="246" t="s">
        <v>308</v>
      </c>
      <c r="H1151" s="260" t="s">
        <v>102</v>
      </c>
      <c r="I1151" s="246"/>
      <c r="J1151" s="251"/>
      <c r="K1151" s="242"/>
      <c r="L1151" s="242"/>
      <c r="M1151" s="246" t="s">
        <v>261</v>
      </c>
      <c r="N1151" s="362" t="s">
        <v>260</v>
      </c>
      <c r="O1151" s="40">
        <v>4</v>
      </c>
      <c r="P1151" s="40">
        <v>4</v>
      </c>
      <c r="Q1151" s="397"/>
      <c r="R1151" s="397"/>
    </row>
    <row r="1152" spans="1:19" x14ac:dyDescent="0.2">
      <c r="A1152" s="340"/>
      <c r="B1152" s="334"/>
      <c r="C1152" s="395"/>
      <c r="D1152" s="145" t="s">
        <v>1</v>
      </c>
      <c r="E1152" s="4">
        <v>13</v>
      </c>
      <c r="F1152" s="251"/>
      <c r="G1152" s="246"/>
      <c r="H1152" s="260"/>
      <c r="I1152" s="246"/>
      <c r="J1152" s="251"/>
      <c r="K1152" s="243"/>
      <c r="L1152" s="243"/>
      <c r="M1152" s="246"/>
      <c r="N1152" s="362"/>
      <c r="O1152" s="40">
        <v>6</v>
      </c>
      <c r="P1152" s="40">
        <v>6</v>
      </c>
      <c r="Q1152" s="397"/>
      <c r="R1152" s="397"/>
    </row>
    <row r="1153" spans="1:18" x14ac:dyDescent="0.2">
      <c r="A1153" s="340"/>
      <c r="B1153" s="334"/>
      <c r="C1153" s="395"/>
      <c r="D1153" s="145" t="s">
        <v>5</v>
      </c>
      <c r="E1153" s="4">
        <v>3</v>
      </c>
      <c r="F1153" s="251"/>
      <c r="G1153" s="246"/>
      <c r="H1153" s="260"/>
      <c r="I1153" s="246"/>
      <c r="J1153" s="251"/>
      <c r="K1153" s="243"/>
      <c r="L1153" s="243"/>
      <c r="M1153" s="246"/>
      <c r="N1153" s="362"/>
      <c r="O1153" s="40">
        <v>2</v>
      </c>
      <c r="P1153" s="40">
        <v>2</v>
      </c>
      <c r="Q1153" s="397"/>
      <c r="R1153" s="397"/>
    </row>
    <row r="1154" spans="1:18" x14ac:dyDescent="0.2">
      <c r="A1154" s="340"/>
      <c r="B1154" s="334"/>
      <c r="C1154" s="395"/>
      <c r="D1154" s="145" t="s">
        <v>2</v>
      </c>
      <c r="E1154" s="4">
        <v>2</v>
      </c>
      <c r="F1154" s="251"/>
      <c r="G1154" s="246"/>
      <c r="H1154" s="260"/>
      <c r="I1154" s="246"/>
      <c r="J1154" s="251"/>
      <c r="K1154" s="243"/>
      <c r="L1154" s="243"/>
      <c r="M1154" s="246"/>
      <c r="N1154" s="362"/>
      <c r="O1154" s="40">
        <v>2</v>
      </c>
      <c r="P1154" s="40">
        <v>2</v>
      </c>
      <c r="Q1154" s="397"/>
      <c r="R1154" s="397"/>
    </row>
    <row r="1155" spans="1:18" x14ac:dyDescent="0.2">
      <c r="A1155" s="340"/>
      <c r="B1155" s="334"/>
      <c r="C1155" s="395"/>
      <c r="D1155" s="145" t="s">
        <v>3</v>
      </c>
      <c r="E1155" s="4">
        <v>3</v>
      </c>
      <c r="F1155" s="251"/>
      <c r="G1155" s="246"/>
      <c r="H1155" s="260"/>
      <c r="I1155" s="246"/>
      <c r="J1155" s="251"/>
      <c r="K1155" s="244"/>
      <c r="L1155" s="244"/>
      <c r="M1155" s="246"/>
      <c r="N1155" s="362"/>
      <c r="O1155" s="40">
        <v>2</v>
      </c>
      <c r="P1155" s="40">
        <v>2</v>
      </c>
      <c r="Q1155" s="397"/>
      <c r="R1155" s="397"/>
    </row>
    <row r="1156" spans="1:18" x14ac:dyDescent="0.2">
      <c r="A1156" s="340"/>
      <c r="B1156" s="334"/>
      <c r="C1156" s="424" t="s">
        <v>494</v>
      </c>
      <c r="D1156" s="145" t="s">
        <v>0</v>
      </c>
      <c r="E1156" s="4">
        <v>7</v>
      </c>
      <c r="F1156" s="251"/>
      <c r="G1156" s="246" t="s">
        <v>308</v>
      </c>
      <c r="H1156" s="260" t="s">
        <v>102</v>
      </c>
      <c r="I1156" s="246"/>
      <c r="J1156" s="251"/>
      <c r="K1156" s="4">
        <v>1</v>
      </c>
      <c r="L1156" s="242"/>
      <c r="M1156" s="246" t="s">
        <v>554</v>
      </c>
      <c r="N1156" s="282"/>
      <c r="O1156" s="282"/>
      <c r="P1156" s="282"/>
      <c r="Q1156" s="282"/>
      <c r="R1156" s="282"/>
    </row>
    <row r="1157" spans="1:18" x14ac:dyDescent="0.2">
      <c r="A1157" s="340"/>
      <c r="B1157" s="334"/>
      <c r="C1157" s="424"/>
      <c r="D1157" s="145" t="s">
        <v>1</v>
      </c>
      <c r="E1157" s="4">
        <v>13</v>
      </c>
      <c r="F1157" s="251"/>
      <c r="G1157" s="246"/>
      <c r="H1157" s="260"/>
      <c r="I1157" s="246"/>
      <c r="J1157" s="251"/>
      <c r="K1157" s="4">
        <v>2</v>
      </c>
      <c r="L1157" s="243"/>
      <c r="M1157" s="246"/>
      <c r="N1157" s="282"/>
      <c r="O1157" s="282"/>
      <c r="P1157" s="282"/>
      <c r="Q1157" s="282"/>
      <c r="R1157" s="282"/>
    </row>
    <row r="1158" spans="1:18" x14ac:dyDescent="0.2">
      <c r="A1158" s="340"/>
      <c r="B1158" s="334"/>
      <c r="C1158" s="424"/>
      <c r="D1158" s="145" t="s">
        <v>5</v>
      </c>
      <c r="E1158" s="4">
        <v>3</v>
      </c>
      <c r="F1158" s="251"/>
      <c r="G1158" s="246"/>
      <c r="H1158" s="260"/>
      <c r="I1158" s="246"/>
      <c r="J1158" s="251"/>
      <c r="K1158" s="4">
        <v>1</v>
      </c>
      <c r="L1158" s="243"/>
      <c r="M1158" s="246"/>
      <c r="N1158" s="282"/>
      <c r="O1158" s="282"/>
      <c r="P1158" s="282"/>
      <c r="Q1158" s="282"/>
      <c r="R1158" s="282"/>
    </row>
    <row r="1159" spans="1:18" x14ac:dyDescent="0.2">
      <c r="A1159" s="340"/>
      <c r="B1159" s="334"/>
      <c r="C1159" s="424"/>
      <c r="D1159" s="145" t="s">
        <v>2</v>
      </c>
      <c r="E1159" s="4">
        <v>2</v>
      </c>
      <c r="F1159" s="251"/>
      <c r="G1159" s="246"/>
      <c r="H1159" s="260"/>
      <c r="I1159" s="246"/>
      <c r="J1159" s="251"/>
      <c r="K1159" s="4">
        <v>1</v>
      </c>
      <c r="L1159" s="243"/>
      <c r="M1159" s="246"/>
      <c r="N1159" s="282"/>
      <c r="O1159" s="282"/>
      <c r="P1159" s="282"/>
      <c r="Q1159" s="282"/>
      <c r="R1159" s="282"/>
    </row>
    <row r="1160" spans="1:18" x14ac:dyDescent="0.2">
      <c r="A1160" s="340"/>
      <c r="B1160" s="334"/>
      <c r="C1160" s="424"/>
      <c r="D1160" s="145" t="s">
        <v>3</v>
      </c>
      <c r="E1160" s="4">
        <v>3</v>
      </c>
      <c r="F1160" s="251"/>
      <c r="G1160" s="246"/>
      <c r="H1160" s="260"/>
      <c r="I1160" s="246"/>
      <c r="J1160" s="251"/>
      <c r="K1160" s="4">
        <v>1</v>
      </c>
      <c r="L1160" s="244"/>
      <c r="M1160" s="246"/>
      <c r="N1160" s="282"/>
      <c r="O1160" s="282"/>
      <c r="P1160" s="282"/>
      <c r="Q1160" s="282"/>
      <c r="R1160" s="282"/>
    </row>
    <row r="1161" spans="1:18" x14ac:dyDescent="0.2">
      <c r="A1161" s="340"/>
      <c r="B1161" s="334"/>
      <c r="C1161" s="496" t="s">
        <v>449</v>
      </c>
      <c r="D1161" s="145" t="s">
        <v>0</v>
      </c>
      <c r="E1161" s="4">
        <v>8</v>
      </c>
      <c r="F1161" s="251"/>
      <c r="G1161" s="246" t="s">
        <v>308</v>
      </c>
      <c r="H1161" s="306" t="s">
        <v>265</v>
      </c>
      <c r="I1161" s="246"/>
      <c r="J1161" s="251"/>
      <c r="K1161" s="4">
        <v>8</v>
      </c>
      <c r="L1161" s="4">
        <v>8</v>
      </c>
      <c r="M1161" s="246" t="s">
        <v>320</v>
      </c>
      <c r="N1161" s="282"/>
      <c r="O1161" s="282"/>
      <c r="P1161" s="282"/>
      <c r="Q1161" s="282"/>
      <c r="R1161" s="282"/>
    </row>
    <row r="1162" spans="1:18" x14ac:dyDescent="0.2">
      <c r="A1162" s="340"/>
      <c r="B1162" s="334"/>
      <c r="C1162" s="496"/>
      <c r="D1162" s="145" t="s">
        <v>1</v>
      </c>
      <c r="E1162" s="4">
        <v>13</v>
      </c>
      <c r="F1162" s="251"/>
      <c r="G1162" s="246"/>
      <c r="H1162" s="306"/>
      <c r="I1162" s="246"/>
      <c r="J1162" s="251"/>
      <c r="K1162" s="4">
        <v>13</v>
      </c>
      <c r="L1162" s="4">
        <v>13</v>
      </c>
      <c r="M1162" s="246"/>
      <c r="N1162" s="282"/>
      <c r="O1162" s="282"/>
      <c r="P1162" s="282"/>
      <c r="Q1162" s="282"/>
      <c r="R1162" s="282"/>
    </row>
    <row r="1163" spans="1:18" x14ac:dyDescent="0.2">
      <c r="A1163" s="340"/>
      <c r="B1163" s="334"/>
      <c r="C1163" s="496"/>
      <c r="D1163" s="145" t="s">
        <v>5</v>
      </c>
      <c r="E1163" s="4">
        <v>3</v>
      </c>
      <c r="F1163" s="251"/>
      <c r="G1163" s="246"/>
      <c r="H1163" s="306"/>
      <c r="I1163" s="246"/>
      <c r="J1163" s="251"/>
      <c r="K1163" s="4">
        <v>3</v>
      </c>
      <c r="L1163" s="4">
        <v>3</v>
      </c>
      <c r="M1163" s="246"/>
      <c r="N1163" s="282"/>
      <c r="O1163" s="282"/>
      <c r="P1163" s="282"/>
      <c r="Q1163" s="282"/>
      <c r="R1163" s="282"/>
    </row>
    <row r="1164" spans="1:18" x14ac:dyDescent="0.2">
      <c r="A1164" s="340"/>
      <c r="B1164" s="334"/>
      <c r="C1164" s="496"/>
      <c r="D1164" s="145" t="s">
        <v>2</v>
      </c>
      <c r="E1164" s="4">
        <v>5</v>
      </c>
      <c r="F1164" s="251"/>
      <c r="G1164" s="246"/>
      <c r="H1164" s="306"/>
      <c r="I1164" s="246"/>
      <c r="J1164" s="251"/>
      <c r="K1164" s="4">
        <v>5</v>
      </c>
      <c r="L1164" s="4">
        <v>5</v>
      </c>
      <c r="M1164" s="246"/>
      <c r="N1164" s="282"/>
      <c r="O1164" s="282"/>
      <c r="P1164" s="282"/>
      <c r="Q1164" s="282"/>
      <c r="R1164" s="282"/>
    </row>
    <row r="1165" spans="1:18" x14ac:dyDescent="0.2">
      <c r="A1165" s="340"/>
      <c r="B1165" s="334"/>
      <c r="C1165" s="496"/>
      <c r="D1165" s="145" t="s">
        <v>3</v>
      </c>
      <c r="E1165" s="4">
        <v>4</v>
      </c>
      <c r="F1165" s="251"/>
      <c r="G1165" s="246"/>
      <c r="H1165" s="306"/>
      <c r="I1165" s="246"/>
      <c r="J1165" s="251"/>
      <c r="K1165" s="4">
        <v>4</v>
      </c>
      <c r="L1165" s="4">
        <v>4</v>
      </c>
      <c r="M1165" s="246"/>
      <c r="N1165" s="282"/>
      <c r="O1165" s="282"/>
      <c r="P1165" s="282"/>
      <c r="Q1165" s="282"/>
      <c r="R1165" s="282"/>
    </row>
    <row r="1166" spans="1:18" x14ac:dyDescent="0.2">
      <c r="A1166" s="340"/>
      <c r="B1166" s="334"/>
      <c r="C1166" s="515" t="s">
        <v>495</v>
      </c>
      <c r="D1166" s="145" t="s">
        <v>0</v>
      </c>
      <c r="E1166" s="4">
        <v>1</v>
      </c>
      <c r="F1166" s="251"/>
      <c r="G1166" s="246" t="s">
        <v>308</v>
      </c>
      <c r="H1166" s="306" t="s">
        <v>266</v>
      </c>
      <c r="I1166" s="246"/>
      <c r="J1166" s="251"/>
      <c r="K1166" s="4">
        <v>1</v>
      </c>
      <c r="L1166" s="4">
        <v>1</v>
      </c>
      <c r="M1166" s="246" t="s">
        <v>320</v>
      </c>
      <c r="N1166" s="282"/>
      <c r="O1166" s="282"/>
      <c r="P1166" s="282"/>
      <c r="Q1166" s="282"/>
      <c r="R1166" s="282"/>
    </row>
    <row r="1167" spans="1:18" x14ac:dyDescent="0.2">
      <c r="A1167" s="340"/>
      <c r="B1167" s="334"/>
      <c r="C1167" s="515"/>
      <c r="D1167" s="145" t="s">
        <v>1</v>
      </c>
      <c r="E1167" s="4"/>
      <c r="F1167" s="251"/>
      <c r="G1167" s="246"/>
      <c r="H1167" s="306"/>
      <c r="I1167" s="246"/>
      <c r="J1167" s="251"/>
      <c r="K1167" s="4"/>
      <c r="L1167" s="4"/>
      <c r="M1167" s="246"/>
      <c r="N1167" s="282"/>
      <c r="O1167" s="282"/>
      <c r="P1167" s="282"/>
      <c r="Q1167" s="282"/>
      <c r="R1167" s="282"/>
    </row>
    <row r="1168" spans="1:18" x14ac:dyDescent="0.2">
      <c r="A1168" s="340"/>
      <c r="B1168" s="334"/>
      <c r="C1168" s="515"/>
      <c r="D1168" s="145" t="s">
        <v>5</v>
      </c>
      <c r="E1168" s="4"/>
      <c r="F1168" s="251"/>
      <c r="G1168" s="246"/>
      <c r="H1168" s="306"/>
      <c r="I1168" s="246"/>
      <c r="J1168" s="251"/>
      <c r="K1168" s="4"/>
      <c r="L1168" s="4"/>
      <c r="M1168" s="246"/>
      <c r="N1168" s="282"/>
      <c r="O1168" s="282"/>
      <c r="P1168" s="282"/>
      <c r="Q1168" s="282"/>
      <c r="R1168" s="282"/>
    </row>
    <row r="1169" spans="1:21" x14ac:dyDescent="0.2">
      <c r="A1169" s="340"/>
      <c r="B1169" s="334"/>
      <c r="C1169" s="515"/>
      <c r="D1169" s="145" t="s">
        <v>2</v>
      </c>
      <c r="E1169" s="4">
        <v>2</v>
      </c>
      <c r="F1169" s="251"/>
      <c r="G1169" s="246"/>
      <c r="H1169" s="306"/>
      <c r="I1169" s="246"/>
      <c r="J1169" s="251"/>
      <c r="K1169" s="4">
        <v>1</v>
      </c>
      <c r="L1169" s="4">
        <v>1</v>
      </c>
      <c r="M1169" s="246"/>
      <c r="N1169" s="282"/>
      <c r="O1169" s="282"/>
      <c r="P1169" s="282"/>
      <c r="Q1169" s="282"/>
      <c r="R1169" s="282"/>
    </row>
    <row r="1170" spans="1:21" x14ac:dyDescent="0.2">
      <c r="A1170" s="341"/>
      <c r="B1170" s="335"/>
      <c r="C1170" s="515"/>
      <c r="D1170" s="145" t="s">
        <v>3</v>
      </c>
      <c r="E1170" s="4">
        <v>1</v>
      </c>
      <c r="F1170" s="251"/>
      <c r="G1170" s="246"/>
      <c r="H1170" s="306"/>
      <c r="I1170" s="246"/>
      <c r="J1170" s="251"/>
      <c r="K1170" s="4">
        <v>1</v>
      </c>
      <c r="L1170" s="4">
        <v>1</v>
      </c>
      <c r="M1170" s="246"/>
      <c r="N1170" s="282"/>
      <c r="O1170" s="282"/>
      <c r="P1170" s="282"/>
      <c r="Q1170" s="282"/>
      <c r="R1170" s="282"/>
    </row>
    <row r="1171" spans="1:21" ht="14.45" customHeight="1" x14ac:dyDescent="0.2">
      <c r="A1171" s="492" t="s">
        <v>267</v>
      </c>
      <c r="B1171" s="492"/>
      <c r="C1171" s="492"/>
      <c r="D1171" s="492"/>
      <c r="E1171" s="492"/>
      <c r="F1171" s="492"/>
      <c r="G1171" s="492"/>
      <c r="H1171" s="492"/>
      <c r="I1171" s="492"/>
      <c r="J1171" s="492"/>
      <c r="K1171" s="492"/>
      <c r="L1171" s="492"/>
      <c r="M1171" s="492"/>
      <c r="N1171" s="492"/>
      <c r="O1171" s="492"/>
      <c r="P1171" s="492"/>
      <c r="Q1171" s="492"/>
      <c r="R1171" s="492"/>
    </row>
    <row r="1172" spans="1:21" ht="14.45" customHeight="1" x14ac:dyDescent="0.2">
      <c r="A1172" s="339" t="s">
        <v>268</v>
      </c>
      <c r="B1172" s="342" t="s">
        <v>269</v>
      </c>
      <c r="C1172" s="516" t="s">
        <v>457</v>
      </c>
      <c r="D1172" s="34" t="s">
        <v>291</v>
      </c>
      <c r="E1172" s="16"/>
      <c r="F1172" s="16"/>
      <c r="G1172" s="16"/>
      <c r="H1172" s="16"/>
      <c r="I1172" s="16"/>
      <c r="J1172" s="16">
        <f>SUM(J1173:J1177)</f>
        <v>25</v>
      </c>
      <c r="K1172" s="16">
        <f>SUM(K1173:K1177)</f>
        <v>120</v>
      </c>
      <c r="L1172" s="16">
        <f>SUM(L1173:L1177)</f>
        <v>120</v>
      </c>
      <c r="M1172" s="16"/>
      <c r="N1172" s="16"/>
      <c r="O1172" s="16"/>
      <c r="P1172" s="16"/>
      <c r="Q1172" s="16"/>
      <c r="R1172" s="16">
        <f>SUM(R1173:R1177)</f>
        <v>120</v>
      </c>
    </row>
    <row r="1173" spans="1:21" ht="12.75" customHeight="1" x14ac:dyDescent="0.2">
      <c r="A1173" s="340"/>
      <c r="B1173" s="343"/>
      <c r="C1173" s="517"/>
      <c r="D1173" s="142" t="s">
        <v>0</v>
      </c>
      <c r="E1173" s="131">
        <v>5</v>
      </c>
      <c r="F1173" s="282"/>
      <c r="G1173" s="238" t="s">
        <v>332</v>
      </c>
      <c r="H1173" s="467" t="s">
        <v>184</v>
      </c>
      <c r="I1173" s="362" t="s">
        <v>552</v>
      </c>
      <c r="J1173" s="41">
        <v>5</v>
      </c>
      <c r="K1173" s="81">
        <v>25</v>
      </c>
      <c r="L1173" s="81">
        <v>25</v>
      </c>
      <c r="M1173" s="292" t="s">
        <v>623</v>
      </c>
      <c r="N1173" s="282"/>
      <c r="O1173" s="282"/>
      <c r="P1173" s="282"/>
      <c r="Q1173" s="282"/>
      <c r="R1173" s="41">
        <v>25</v>
      </c>
    </row>
    <row r="1174" spans="1:21" ht="14.45" customHeight="1" x14ac:dyDescent="0.2">
      <c r="A1174" s="340"/>
      <c r="B1174" s="343"/>
      <c r="C1174" s="517"/>
      <c r="D1174" s="142" t="s">
        <v>1</v>
      </c>
      <c r="E1174" s="131">
        <v>8</v>
      </c>
      <c r="F1174" s="282"/>
      <c r="G1174" s="238"/>
      <c r="H1174" s="467"/>
      <c r="I1174" s="362"/>
      <c r="J1174" s="41">
        <v>8</v>
      </c>
      <c r="K1174" s="81">
        <v>38</v>
      </c>
      <c r="L1174" s="81">
        <v>38</v>
      </c>
      <c r="M1174" s="292"/>
      <c r="N1174" s="282"/>
      <c r="O1174" s="282"/>
      <c r="P1174" s="282"/>
      <c r="Q1174" s="282"/>
      <c r="R1174" s="41">
        <v>38</v>
      </c>
    </row>
    <row r="1175" spans="1:21" ht="14.45" customHeight="1" x14ac:dyDescent="0.2">
      <c r="A1175" s="340"/>
      <c r="B1175" s="343"/>
      <c r="C1175" s="517"/>
      <c r="D1175" s="142" t="s">
        <v>5</v>
      </c>
      <c r="E1175" s="131">
        <v>3</v>
      </c>
      <c r="F1175" s="282"/>
      <c r="G1175" s="238"/>
      <c r="H1175" s="467"/>
      <c r="I1175" s="362"/>
      <c r="J1175" s="41">
        <v>3</v>
      </c>
      <c r="K1175" s="81">
        <v>15</v>
      </c>
      <c r="L1175" s="81">
        <v>15</v>
      </c>
      <c r="M1175" s="292"/>
      <c r="N1175" s="282"/>
      <c r="O1175" s="282"/>
      <c r="P1175" s="282"/>
      <c r="Q1175" s="282"/>
      <c r="R1175" s="41">
        <v>15</v>
      </c>
    </row>
    <row r="1176" spans="1:21" ht="14.45" customHeight="1" x14ac:dyDescent="0.2">
      <c r="A1176" s="340"/>
      <c r="B1176" s="343"/>
      <c r="C1176" s="517"/>
      <c r="D1176" s="142" t="s">
        <v>2</v>
      </c>
      <c r="E1176" s="131">
        <v>5</v>
      </c>
      <c r="F1176" s="282"/>
      <c r="G1176" s="238"/>
      <c r="H1176" s="467"/>
      <c r="I1176" s="362"/>
      <c r="J1176" s="41">
        <v>5</v>
      </c>
      <c r="K1176" s="81">
        <v>22</v>
      </c>
      <c r="L1176" s="81">
        <v>22</v>
      </c>
      <c r="M1176" s="292"/>
      <c r="N1176" s="282"/>
      <c r="O1176" s="282"/>
      <c r="P1176" s="282"/>
      <c r="Q1176" s="282"/>
      <c r="R1176" s="41">
        <v>22</v>
      </c>
    </row>
    <row r="1177" spans="1:21" ht="15" customHeight="1" x14ac:dyDescent="0.2">
      <c r="A1177" s="341"/>
      <c r="B1177" s="344"/>
      <c r="C1177" s="518"/>
      <c r="D1177" s="142" t="s">
        <v>3</v>
      </c>
      <c r="E1177" s="131">
        <v>4</v>
      </c>
      <c r="F1177" s="282"/>
      <c r="G1177" s="238"/>
      <c r="H1177" s="467"/>
      <c r="I1177" s="362"/>
      <c r="J1177" s="41">
        <v>4</v>
      </c>
      <c r="K1177" s="81">
        <v>20</v>
      </c>
      <c r="L1177" s="81">
        <v>20</v>
      </c>
      <c r="M1177" s="292"/>
      <c r="N1177" s="282"/>
      <c r="O1177" s="282"/>
      <c r="P1177" s="282"/>
      <c r="Q1177" s="282"/>
      <c r="R1177" s="41">
        <v>20</v>
      </c>
    </row>
    <row r="1178" spans="1:21" ht="14.25" x14ac:dyDescent="0.2">
      <c r="A1178" s="407" t="s">
        <v>270</v>
      </c>
      <c r="B1178" s="324" t="s">
        <v>271</v>
      </c>
      <c r="C1178" s="348" t="s">
        <v>496</v>
      </c>
      <c r="D1178" s="34" t="s">
        <v>291</v>
      </c>
      <c r="E1178" s="10"/>
      <c r="F1178" s="10"/>
      <c r="G1178" s="10"/>
      <c r="H1178" s="10"/>
      <c r="I1178" s="10"/>
      <c r="J1178" s="15">
        <f>SUM(J1179:J1183)</f>
        <v>196</v>
      </c>
      <c r="K1178" s="15">
        <f>SUM(K1179:K1183)</f>
        <v>323</v>
      </c>
      <c r="L1178" s="15">
        <f>SUM(L1179:L1183)</f>
        <v>323</v>
      </c>
      <c r="M1178" s="10"/>
      <c r="N1178" s="10"/>
      <c r="O1178" s="10"/>
      <c r="P1178" s="10"/>
      <c r="Q1178" s="10"/>
      <c r="R1178" s="10"/>
      <c r="S1178" s="137"/>
      <c r="T1178" s="138"/>
      <c r="U1178" s="138"/>
    </row>
    <row r="1179" spans="1:21" ht="22.5" customHeight="1" x14ac:dyDescent="0.2">
      <c r="A1179" s="407"/>
      <c r="B1179" s="324"/>
      <c r="C1179" s="348"/>
      <c r="D1179" s="142" t="s">
        <v>0</v>
      </c>
      <c r="E1179" s="127">
        <v>71</v>
      </c>
      <c r="F1179" s="251"/>
      <c r="G1179" s="246" t="s">
        <v>187</v>
      </c>
      <c r="H1179" s="260" t="s">
        <v>184</v>
      </c>
      <c r="I1179" s="246" t="s">
        <v>364</v>
      </c>
      <c r="J1179" s="122">
        <v>19</v>
      </c>
      <c r="K1179" s="122">
        <v>46</v>
      </c>
      <c r="L1179" s="122">
        <v>46</v>
      </c>
      <c r="M1179" s="246" t="s">
        <v>629</v>
      </c>
      <c r="N1179" s="282"/>
      <c r="O1179" s="282"/>
      <c r="P1179" s="282"/>
      <c r="Q1179" s="282"/>
      <c r="R1179" s="282"/>
      <c r="S1179" s="139"/>
      <c r="T1179" s="139"/>
      <c r="U1179" s="139"/>
    </row>
    <row r="1180" spans="1:21" ht="22.5" customHeight="1" x14ac:dyDescent="0.2">
      <c r="A1180" s="407"/>
      <c r="B1180" s="324"/>
      <c r="C1180" s="348"/>
      <c r="D1180" s="142" t="s">
        <v>1</v>
      </c>
      <c r="E1180" s="127">
        <v>196</v>
      </c>
      <c r="F1180" s="251"/>
      <c r="G1180" s="246"/>
      <c r="H1180" s="260"/>
      <c r="I1180" s="246"/>
      <c r="J1180" s="122">
        <v>46</v>
      </c>
      <c r="K1180" s="122">
        <v>80</v>
      </c>
      <c r="L1180" s="122">
        <v>80</v>
      </c>
      <c r="M1180" s="246"/>
      <c r="N1180" s="282"/>
      <c r="O1180" s="282"/>
      <c r="P1180" s="282"/>
      <c r="Q1180" s="282"/>
      <c r="R1180" s="282"/>
      <c r="S1180" s="140"/>
      <c r="T1180" s="140"/>
      <c r="U1180" s="140"/>
    </row>
    <row r="1181" spans="1:21" ht="22.5" customHeight="1" x14ac:dyDescent="0.2">
      <c r="A1181" s="407"/>
      <c r="B1181" s="324"/>
      <c r="C1181" s="348"/>
      <c r="D1181" s="142" t="s">
        <v>5</v>
      </c>
      <c r="E1181" s="127">
        <v>155</v>
      </c>
      <c r="F1181" s="251"/>
      <c r="G1181" s="246"/>
      <c r="H1181" s="260"/>
      <c r="I1181" s="246"/>
      <c r="J1181" s="122">
        <v>37</v>
      </c>
      <c r="K1181" s="122">
        <v>66</v>
      </c>
      <c r="L1181" s="122">
        <v>66</v>
      </c>
      <c r="M1181" s="246"/>
      <c r="N1181" s="282"/>
      <c r="O1181" s="282"/>
      <c r="P1181" s="282"/>
      <c r="Q1181" s="282"/>
      <c r="R1181" s="282"/>
      <c r="S1181" s="140"/>
      <c r="T1181" s="140"/>
      <c r="U1181" s="140"/>
    </row>
    <row r="1182" spans="1:21" ht="22.5" customHeight="1" x14ac:dyDescent="0.2">
      <c r="A1182" s="407"/>
      <c r="B1182" s="324"/>
      <c r="C1182" s="348"/>
      <c r="D1182" s="142" t="s">
        <v>2</v>
      </c>
      <c r="E1182" s="127">
        <v>168</v>
      </c>
      <c r="F1182" s="251"/>
      <c r="G1182" s="246"/>
      <c r="H1182" s="260"/>
      <c r="I1182" s="246"/>
      <c r="J1182" s="122">
        <v>36</v>
      </c>
      <c r="K1182" s="122">
        <v>52</v>
      </c>
      <c r="L1182" s="122">
        <v>52</v>
      </c>
      <c r="M1182" s="246"/>
      <c r="N1182" s="282"/>
      <c r="O1182" s="282"/>
      <c r="P1182" s="282"/>
      <c r="Q1182" s="282"/>
      <c r="R1182" s="282"/>
      <c r="S1182" s="140"/>
      <c r="T1182" s="140"/>
      <c r="U1182" s="140"/>
    </row>
    <row r="1183" spans="1:21" ht="22.5" customHeight="1" x14ac:dyDescent="0.2">
      <c r="A1183" s="407"/>
      <c r="B1183" s="324"/>
      <c r="C1183" s="348"/>
      <c r="D1183" s="142" t="s">
        <v>3</v>
      </c>
      <c r="E1183" s="127">
        <v>165</v>
      </c>
      <c r="F1183" s="251"/>
      <c r="G1183" s="246"/>
      <c r="H1183" s="260"/>
      <c r="I1183" s="246"/>
      <c r="J1183" s="122">
        <v>58</v>
      </c>
      <c r="K1183" s="122">
        <v>79</v>
      </c>
      <c r="L1183" s="122">
        <v>79</v>
      </c>
      <c r="M1183" s="246"/>
      <c r="N1183" s="282"/>
      <c r="O1183" s="282"/>
      <c r="P1183" s="282"/>
      <c r="Q1183" s="282"/>
      <c r="R1183" s="282"/>
      <c r="S1183" s="140"/>
      <c r="T1183" s="140"/>
      <c r="U1183" s="140"/>
    </row>
    <row r="1184" spans="1:21" ht="14.25" customHeight="1" x14ac:dyDescent="0.2">
      <c r="A1184" s="407" t="s">
        <v>272</v>
      </c>
      <c r="B1184" s="324" t="s">
        <v>273</v>
      </c>
      <c r="C1184" s="348" t="s">
        <v>496</v>
      </c>
      <c r="D1184" s="34" t="s">
        <v>291</v>
      </c>
      <c r="E1184" s="10"/>
      <c r="F1184" s="10"/>
      <c r="G1184" s="10"/>
      <c r="H1184" s="10"/>
      <c r="I1184" s="10"/>
      <c r="J1184" s="10">
        <f>SUM(J1185:J1189)</f>
        <v>27</v>
      </c>
      <c r="K1184" s="10">
        <f>SUM(K1185:K1189)</f>
        <v>57</v>
      </c>
      <c r="L1184" s="10">
        <f>SUM(L1185:L1189)</f>
        <v>57</v>
      </c>
      <c r="M1184" s="38"/>
      <c r="N1184" s="10"/>
      <c r="O1184" s="10"/>
      <c r="P1184" s="10"/>
      <c r="Q1184" s="10"/>
      <c r="R1184" s="10"/>
      <c r="S1184" s="140"/>
      <c r="T1184" s="140"/>
      <c r="U1184" s="140"/>
    </row>
    <row r="1185" spans="1:21" ht="21" customHeight="1" x14ac:dyDescent="0.2">
      <c r="A1185" s="407"/>
      <c r="B1185" s="324"/>
      <c r="C1185" s="348"/>
      <c r="D1185" s="142" t="s">
        <v>0</v>
      </c>
      <c r="E1185" s="131">
        <v>4</v>
      </c>
      <c r="F1185" s="397"/>
      <c r="G1185" s="362" t="s">
        <v>187</v>
      </c>
      <c r="H1185" s="467" t="s">
        <v>184</v>
      </c>
      <c r="I1185" s="362" t="s">
        <v>365</v>
      </c>
      <c r="J1185" s="41">
        <v>4</v>
      </c>
      <c r="K1185" s="41">
        <v>9</v>
      </c>
      <c r="L1185" s="41">
        <v>9</v>
      </c>
      <c r="M1185" s="292" t="s">
        <v>629</v>
      </c>
      <c r="N1185" s="282"/>
      <c r="O1185" s="282"/>
      <c r="P1185" s="282"/>
      <c r="Q1185" s="282"/>
      <c r="R1185" s="282"/>
      <c r="S1185" s="137"/>
      <c r="T1185" s="141"/>
      <c r="U1185" s="141"/>
    </row>
    <row r="1186" spans="1:21" ht="21" customHeight="1" x14ac:dyDescent="0.2">
      <c r="A1186" s="407"/>
      <c r="B1186" s="324"/>
      <c r="C1186" s="348"/>
      <c r="D1186" s="142" t="s">
        <v>1</v>
      </c>
      <c r="E1186" s="131">
        <v>5</v>
      </c>
      <c r="F1186" s="397"/>
      <c r="G1186" s="362"/>
      <c r="H1186" s="467"/>
      <c r="I1186" s="362"/>
      <c r="J1186" s="41">
        <v>5</v>
      </c>
      <c r="K1186" s="41">
        <v>10</v>
      </c>
      <c r="L1186" s="41">
        <v>10</v>
      </c>
      <c r="M1186" s="292"/>
      <c r="N1186" s="282"/>
      <c r="O1186" s="282"/>
      <c r="P1186" s="282"/>
      <c r="Q1186" s="282"/>
      <c r="R1186" s="282"/>
    </row>
    <row r="1187" spans="1:21" ht="21" customHeight="1" x14ac:dyDescent="0.2">
      <c r="A1187" s="407"/>
      <c r="B1187" s="324"/>
      <c r="C1187" s="348"/>
      <c r="D1187" s="142" t="s">
        <v>5</v>
      </c>
      <c r="E1187" s="131">
        <v>5</v>
      </c>
      <c r="F1187" s="397"/>
      <c r="G1187" s="362"/>
      <c r="H1187" s="467"/>
      <c r="I1187" s="362"/>
      <c r="J1187" s="41">
        <v>5</v>
      </c>
      <c r="K1187" s="41">
        <v>10</v>
      </c>
      <c r="L1187" s="41">
        <v>10</v>
      </c>
      <c r="M1187" s="292"/>
      <c r="N1187" s="282"/>
      <c r="O1187" s="282"/>
      <c r="P1187" s="282"/>
      <c r="Q1187" s="282"/>
      <c r="R1187" s="282"/>
    </row>
    <row r="1188" spans="1:21" ht="21" customHeight="1" x14ac:dyDescent="0.2">
      <c r="A1188" s="407"/>
      <c r="B1188" s="324"/>
      <c r="C1188" s="348"/>
      <c r="D1188" s="143" t="s">
        <v>2</v>
      </c>
      <c r="E1188" s="131">
        <v>7</v>
      </c>
      <c r="F1188" s="397"/>
      <c r="G1188" s="362"/>
      <c r="H1188" s="467"/>
      <c r="I1188" s="362"/>
      <c r="J1188" s="41">
        <v>7</v>
      </c>
      <c r="K1188" s="41">
        <v>15</v>
      </c>
      <c r="L1188" s="41">
        <v>15</v>
      </c>
      <c r="M1188" s="292"/>
      <c r="N1188" s="282"/>
      <c r="O1188" s="282"/>
      <c r="P1188" s="282"/>
      <c r="Q1188" s="282"/>
      <c r="R1188" s="282"/>
    </row>
    <row r="1189" spans="1:21" ht="21" customHeight="1" x14ac:dyDescent="0.2">
      <c r="A1189" s="407"/>
      <c r="B1189" s="324"/>
      <c r="C1189" s="348"/>
      <c r="D1189" s="143" t="s">
        <v>3</v>
      </c>
      <c r="E1189" s="131">
        <v>6</v>
      </c>
      <c r="F1189" s="397"/>
      <c r="G1189" s="362"/>
      <c r="H1189" s="467"/>
      <c r="I1189" s="362"/>
      <c r="J1189" s="41">
        <v>6</v>
      </c>
      <c r="K1189" s="41">
        <v>13</v>
      </c>
      <c r="L1189" s="41">
        <v>13</v>
      </c>
      <c r="M1189" s="292"/>
      <c r="N1189" s="282"/>
      <c r="O1189" s="282"/>
      <c r="P1189" s="282"/>
      <c r="Q1189" s="282"/>
      <c r="R1189" s="282"/>
    </row>
    <row r="1190" spans="1:21" ht="15" customHeight="1" x14ac:dyDescent="0.2">
      <c r="A1190" s="519" t="s">
        <v>274</v>
      </c>
      <c r="B1190" s="519"/>
      <c r="C1190" s="519"/>
      <c r="D1190" s="519"/>
      <c r="E1190" s="519"/>
      <c r="F1190" s="519"/>
      <c r="G1190" s="519"/>
      <c r="H1190" s="519"/>
      <c r="I1190" s="519"/>
      <c r="J1190" s="519"/>
      <c r="K1190" s="519"/>
      <c r="L1190" s="519"/>
      <c r="M1190" s="519"/>
      <c r="N1190" s="519"/>
      <c r="O1190" s="519"/>
      <c r="P1190" s="519"/>
      <c r="Q1190" s="519"/>
      <c r="R1190" s="519"/>
    </row>
    <row r="1191" spans="1:21" customFormat="1" ht="15" x14ac:dyDescent="0.25">
      <c r="A1191" s="407" t="s">
        <v>275</v>
      </c>
      <c r="B1191" s="520" t="s">
        <v>276</v>
      </c>
      <c r="C1191" s="507" t="s">
        <v>497</v>
      </c>
      <c r="D1191" s="34" t="s">
        <v>291</v>
      </c>
      <c r="E1191" s="15"/>
      <c r="F1191" s="15"/>
      <c r="G1191" s="15"/>
      <c r="H1191" s="15"/>
      <c r="I1191" s="15"/>
      <c r="J1191" s="15">
        <f>SUM(J1192:J1196)</f>
        <v>30</v>
      </c>
      <c r="K1191" s="15">
        <f>SUM(K1192:K1196)</f>
        <v>15</v>
      </c>
      <c r="L1191" s="15">
        <f>SUM(L1192:L1196)</f>
        <v>15</v>
      </c>
      <c r="M1191" s="15"/>
      <c r="N1191" s="15"/>
      <c r="O1191" s="15"/>
      <c r="P1191" s="15"/>
      <c r="Q1191" s="15"/>
      <c r="R1191" s="15">
        <f>SUM(R1192:R1196)</f>
        <v>300</v>
      </c>
      <c r="S1191" s="68"/>
    </row>
    <row r="1192" spans="1:21" customFormat="1" ht="15" x14ac:dyDescent="0.25">
      <c r="A1192" s="407"/>
      <c r="B1192" s="520"/>
      <c r="C1192" s="507"/>
      <c r="D1192" s="142" t="s">
        <v>0</v>
      </c>
      <c r="E1192" s="41">
        <v>6</v>
      </c>
      <c r="F1192" s="362"/>
      <c r="G1192" s="362" t="s">
        <v>307</v>
      </c>
      <c r="H1192" s="467" t="s">
        <v>277</v>
      </c>
      <c r="I1192" s="362" t="s">
        <v>366</v>
      </c>
      <c r="J1192" s="85">
        <v>6</v>
      </c>
      <c r="K1192" s="85">
        <v>3</v>
      </c>
      <c r="L1192" s="85">
        <v>3</v>
      </c>
      <c r="M1192" s="368" t="s">
        <v>630</v>
      </c>
      <c r="N1192" s="362"/>
      <c r="O1192" s="362"/>
      <c r="P1192" s="362"/>
      <c r="Q1192" s="362"/>
      <c r="R1192" s="42">
        <v>60</v>
      </c>
      <c r="S1192" s="67"/>
    </row>
    <row r="1193" spans="1:21" customFormat="1" ht="15" x14ac:dyDescent="0.25">
      <c r="A1193" s="407"/>
      <c r="B1193" s="520"/>
      <c r="C1193" s="507"/>
      <c r="D1193" s="142" t="s">
        <v>1</v>
      </c>
      <c r="E1193" s="41">
        <v>6</v>
      </c>
      <c r="F1193" s="362"/>
      <c r="G1193" s="362"/>
      <c r="H1193" s="467"/>
      <c r="I1193" s="362"/>
      <c r="J1193" s="85">
        <v>6</v>
      </c>
      <c r="K1193" s="85">
        <v>3</v>
      </c>
      <c r="L1193" s="85">
        <v>3</v>
      </c>
      <c r="M1193" s="368"/>
      <c r="N1193" s="362"/>
      <c r="O1193" s="362"/>
      <c r="P1193" s="362"/>
      <c r="Q1193" s="362"/>
      <c r="R1193" s="42">
        <v>60</v>
      </c>
      <c r="S1193" s="68"/>
    </row>
    <row r="1194" spans="1:21" customFormat="1" ht="15" x14ac:dyDescent="0.25">
      <c r="A1194" s="407"/>
      <c r="B1194" s="520"/>
      <c r="C1194" s="507"/>
      <c r="D1194" s="142" t="s">
        <v>5</v>
      </c>
      <c r="E1194" s="41">
        <v>6</v>
      </c>
      <c r="F1194" s="362"/>
      <c r="G1194" s="362"/>
      <c r="H1194" s="467"/>
      <c r="I1194" s="362"/>
      <c r="J1194" s="85">
        <v>6</v>
      </c>
      <c r="K1194" s="85">
        <v>3</v>
      </c>
      <c r="L1194" s="85">
        <v>3</v>
      </c>
      <c r="M1194" s="368"/>
      <c r="N1194" s="362"/>
      <c r="O1194" s="362"/>
      <c r="P1194" s="362"/>
      <c r="Q1194" s="362"/>
      <c r="R1194" s="42">
        <v>60</v>
      </c>
      <c r="S1194" s="68"/>
    </row>
    <row r="1195" spans="1:21" customFormat="1" ht="15" x14ac:dyDescent="0.25">
      <c r="A1195" s="407"/>
      <c r="B1195" s="520"/>
      <c r="C1195" s="507"/>
      <c r="D1195" s="142" t="s">
        <v>2</v>
      </c>
      <c r="E1195" s="41">
        <v>6</v>
      </c>
      <c r="F1195" s="362"/>
      <c r="G1195" s="362"/>
      <c r="H1195" s="467"/>
      <c r="I1195" s="362"/>
      <c r="J1195" s="85">
        <v>6</v>
      </c>
      <c r="K1195" s="85">
        <v>3</v>
      </c>
      <c r="L1195" s="85">
        <v>3</v>
      </c>
      <c r="M1195" s="368"/>
      <c r="N1195" s="362"/>
      <c r="O1195" s="362"/>
      <c r="P1195" s="362"/>
      <c r="Q1195" s="362"/>
      <c r="R1195" s="42">
        <v>60</v>
      </c>
      <c r="S1195" s="68"/>
    </row>
    <row r="1196" spans="1:21" customFormat="1" ht="15" x14ac:dyDescent="0.25">
      <c r="A1196" s="407"/>
      <c r="B1196" s="520"/>
      <c r="C1196" s="507"/>
      <c r="D1196" s="142" t="s">
        <v>3</v>
      </c>
      <c r="E1196" s="41">
        <v>6</v>
      </c>
      <c r="F1196" s="362"/>
      <c r="G1196" s="362"/>
      <c r="H1196" s="467"/>
      <c r="I1196" s="362"/>
      <c r="J1196" s="85">
        <v>6</v>
      </c>
      <c r="K1196" s="85">
        <v>3</v>
      </c>
      <c r="L1196" s="85">
        <v>3</v>
      </c>
      <c r="M1196" s="368"/>
      <c r="N1196" s="362"/>
      <c r="O1196" s="362"/>
      <c r="P1196" s="362"/>
      <c r="Q1196" s="362"/>
      <c r="R1196" s="42">
        <v>60</v>
      </c>
      <c r="S1196" s="68"/>
    </row>
  </sheetData>
  <mergeCells count="2707">
    <mergeCell ref="O1:R1"/>
    <mergeCell ref="A1:N1"/>
    <mergeCell ref="I392:I396"/>
    <mergeCell ref="J392:J396"/>
    <mergeCell ref="J387:J391"/>
    <mergeCell ref="M387:M391"/>
    <mergeCell ref="M392:M396"/>
    <mergeCell ref="H551:H555"/>
    <mergeCell ref="I551:I555"/>
    <mergeCell ref="A402:R402"/>
    <mergeCell ref="A421:R421"/>
    <mergeCell ref="B409:B414"/>
    <mergeCell ref="C409:C414"/>
    <mergeCell ref="I416:I420"/>
    <mergeCell ref="M416:M420"/>
    <mergeCell ref="M404:M408"/>
    <mergeCell ref="H410:H414"/>
    <mergeCell ref="I410:I414"/>
    <mergeCell ref="M410:M414"/>
    <mergeCell ref="M429:M433"/>
    <mergeCell ref="H429:H433"/>
    <mergeCell ref="M459:M463"/>
    <mergeCell ref="I459:I463"/>
    <mergeCell ref="I471:I475"/>
    <mergeCell ref="P429:P433"/>
    <mergeCell ref="Q484:Q488"/>
    <mergeCell ref="A527:A537"/>
    <mergeCell ref="C527:C537"/>
    <mergeCell ref="A538:A543"/>
    <mergeCell ref="B538:B543"/>
    <mergeCell ref="G551:G555"/>
    <mergeCell ref="G491:G495"/>
    <mergeCell ref="P484:P488"/>
    <mergeCell ref="B476:B481"/>
    <mergeCell ref="C476:C481"/>
    <mergeCell ref="F477:F481"/>
    <mergeCell ref="K477:K481"/>
    <mergeCell ref="L477:L481"/>
    <mergeCell ref="N477:N481"/>
    <mergeCell ref="N765:N769"/>
    <mergeCell ref="M702:M706"/>
    <mergeCell ref="M707:M711"/>
    <mergeCell ref="Q717:Q721"/>
    <mergeCell ref="R717:R721"/>
    <mergeCell ref="P717:P721"/>
    <mergeCell ref="Q694:Q698"/>
    <mergeCell ref="J744:J748"/>
    <mergeCell ref="N712:N716"/>
    <mergeCell ref="O712:O716"/>
    <mergeCell ref="R744:R748"/>
    <mergeCell ref="B701:B721"/>
    <mergeCell ref="H723:H737"/>
    <mergeCell ref="N755:N759"/>
    <mergeCell ref="O755:O759"/>
    <mergeCell ref="P733:P737"/>
    <mergeCell ref="P760:P764"/>
    <mergeCell ref="O760:O764"/>
    <mergeCell ref="P749:P753"/>
    <mergeCell ref="C738:C743"/>
    <mergeCell ref="C712:C716"/>
    <mergeCell ref="I739:I753"/>
    <mergeCell ref="M739:M743"/>
    <mergeCell ref="C733:C737"/>
    <mergeCell ref="F619:F623"/>
    <mergeCell ref="C754:C759"/>
    <mergeCell ref="J760:J764"/>
    <mergeCell ref="J765:J769"/>
    <mergeCell ref="L765:L769"/>
    <mergeCell ref="N728:N732"/>
    <mergeCell ref="J687:J691"/>
    <mergeCell ref="F687:F691"/>
    <mergeCell ref="Q723:Q727"/>
    <mergeCell ref="N739:N743"/>
    <mergeCell ref="N760:N764"/>
    <mergeCell ref="C717:C721"/>
    <mergeCell ref="R539:R543"/>
    <mergeCell ref="C544:C549"/>
    <mergeCell ref="Q545:Q549"/>
    <mergeCell ref="Q760:Q764"/>
    <mergeCell ref="P712:P716"/>
    <mergeCell ref="Q712:Q716"/>
    <mergeCell ref="P723:P727"/>
    <mergeCell ref="J749:J753"/>
    <mergeCell ref="E717:E721"/>
    <mergeCell ref="J717:J721"/>
    <mergeCell ref="L717:L721"/>
    <mergeCell ref="M717:M721"/>
    <mergeCell ref="N717:N721"/>
    <mergeCell ref="O717:O721"/>
    <mergeCell ref="F723:F737"/>
    <mergeCell ref="G723:G737"/>
    <mergeCell ref="P755:P759"/>
    <mergeCell ref="C744:C748"/>
    <mergeCell ref="L723:L727"/>
    <mergeCell ref="L728:L732"/>
    <mergeCell ref="L733:L737"/>
    <mergeCell ref="O821:O825"/>
    <mergeCell ref="P821:P825"/>
    <mergeCell ref="B6:B131"/>
    <mergeCell ref="F308:F312"/>
    <mergeCell ref="G308:G312"/>
    <mergeCell ref="H308:H312"/>
    <mergeCell ref="I308:I312"/>
    <mergeCell ref="M308:M312"/>
    <mergeCell ref="C313:C317"/>
    <mergeCell ref="N308:N317"/>
    <mergeCell ref="O308:O317"/>
    <mergeCell ref="P308:P317"/>
    <mergeCell ref="Q308:Q317"/>
    <mergeCell ref="R308:R317"/>
    <mergeCell ref="C302:C307"/>
    <mergeCell ref="C308:C312"/>
    <mergeCell ref="O776:O780"/>
    <mergeCell ref="P776:P780"/>
    <mergeCell ref="O771:O775"/>
    <mergeCell ref="P771:P775"/>
    <mergeCell ref="Q771:Q775"/>
    <mergeCell ref="R771:R775"/>
    <mergeCell ref="I776:I780"/>
    <mergeCell ref="C776:C780"/>
    <mergeCell ref="E776:E780"/>
    <mergeCell ref="F776:F780"/>
    <mergeCell ref="G776:G780"/>
    <mergeCell ref="H776:H780"/>
    <mergeCell ref="I771:I775"/>
    <mergeCell ref="Q776:Q780"/>
    <mergeCell ref="L776:L780"/>
    <mergeCell ref="C701:C706"/>
    <mergeCell ref="M1179:M1183"/>
    <mergeCell ref="N1179:N1183"/>
    <mergeCell ref="O1179:O1183"/>
    <mergeCell ref="P1179:P1183"/>
    <mergeCell ref="Q1179:Q1183"/>
    <mergeCell ref="R1179:R1183"/>
    <mergeCell ref="A1184:A1189"/>
    <mergeCell ref="B1184:B1189"/>
    <mergeCell ref="C1184:C1189"/>
    <mergeCell ref="F1185:F1189"/>
    <mergeCell ref="G1185:G1189"/>
    <mergeCell ref="H1185:H1189"/>
    <mergeCell ref="Q821:Q825"/>
    <mergeCell ref="R821:R825"/>
    <mergeCell ref="C801:C805"/>
    <mergeCell ref="E801:E805"/>
    <mergeCell ref="O816:O820"/>
    <mergeCell ref="P816:P820"/>
    <mergeCell ref="Q816:Q820"/>
    <mergeCell ref="J816:J820"/>
    <mergeCell ref="R816:R820"/>
    <mergeCell ref="J811:J815"/>
    <mergeCell ref="L811:L815"/>
    <mergeCell ref="M811:M815"/>
    <mergeCell ref="N811:N815"/>
    <mergeCell ref="P811:P815"/>
    <mergeCell ref="Q811:Q815"/>
    <mergeCell ref="R811:R815"/>
    <mergeCell ref="C816:C820"/>
    <mergeCell ref="E816:E820"/>
    <mergeCell ref="Q801:Q805"/>
    <mergeCell ref="R801:R805"/>
    <mergeCell ref="A1140:A1170"/>
    <mergeCell ref="B1140:B1170"/>
    <mergeCell ref="C1140:C1145"/>
    <mergeCell ref="G1141:G1145"/>
    <mergeCell ref="H1141:H1145"/>
    <mergeCell ref="G1151:G1155"/>
    <mergeCell ref="H1151:H1155"/>
    <mergeCell ref="N1151:N1155"/>
    <mergeCell ref="Q1151:Q1155"/>
    <mergeCell ref="R1151:R1155"/>
    <mergeCell ref="C1156:C1160"/>
    <mergeCell ref="F1156:F1160"/>
    <mergeCell ref="A1190:R1190"/>
    <mergeCell ref="A1191:A1196"/>
    <mergeCell ref="B1191:B1196"/>
    <mergeCell ref="C1191:C1196"/>
    <mergeCell ref="F1192:F1196"/>
    <mergeCell ref="G1192:G1196"/>
    <mergeCell ref="H1192:H1196"/>
    <mergeCell ref="I1192:I1196"/>
    <mergeCell ref="M1192:M1196"/>
    <mergeCell ref="N1192:N1196"/>
    <mergeCell ref="O1192:O1196"/>
    <mergeCell ref="P1192:P1196"/>
    <mergeCell ref="Q1192:Q1196"/>
    <mergeCell ref="A1178:A1183"/>
    <mergeCell ref="B1178:B1183"/>
    <mergeCell ref="C1178:C1183"/>
    <mergeCell ref="F1179:F1183"/>
    <mergeCell ref="G1179:G1183"/>
    <mergeCell ref="H1179:H1183"/>
    <mergeCell ref="I1179:I1183"/>
    <mergeCell ref="C1130:C1134"/>
    <mergeCell ref="F1130:F1134"/>
    <mergeCell ref="G1130:G1134"/>
    <mergeCell ref="H1130:H1134"/>
    <mergeCell ref="J1135:J1139"/>
    <mergeCell ref="M1135:M1139"/>
    <mergeCell ref="N1135:N1139"/>
    <mergeCell ref="O1135:O1139"/>
    <mergeCell ref="P1135:P1139"/>
    <mergeCell ref="Q1135:Q1139"/>
    <mergeCell ref="R1135:R1139"/>
    <mergeCell ref="N1146:N1150"/>
    <mergeCell ref="C1146:C1150"/>
    <mergeCell ref="I1185:I1189"/>
    <mergeCell ref="M1185:M1189"/>
    <mergeCell ref="N1185:N1189"/>
    <mergeCell ref="O1185:O1189"/>
    <mergeCell ref="P1185:P1189"/>
    <mergeCell ref="Q1185:Q1189"/>
    <mergeCell ref="R1185:R1189"/>
    <mergeCell ref="N1166:N1170"/>
    <mergeCell ref="O1166:O1170"/>
    <mergeCell ref="P1166:P1170"/>
    <mergeCell ref="Q1166:Q1170"/>
    <mergeCell ref="R1166:R1170"/>
    <mergeCell ref="A1171:R1171"/>
    <mergeCell ref="A1172:A1177"/>
    <mergeCell ref="B1172:B1177"/>
    <mergeCell ref="C1172:C1177"/>
    <mergeCell ref="F1173:F1177"/>
    <mergeCell ref="G1173:G1177"/>
    <mergeCell ref="H1173:H1177"/>
    <mergeCell ref="R1146:R1150"/>
    <mergeCell ref="G1166:G1170"/>
    <mergeCell ref="H1166:H1170"/>
    <mergeCell ref="J1166:J1170"/>
    <mergeCell ref="H1156:H1160"/>
    <mergeCell ref="J1156:J1160"/>
    <mergeCell ref="L1156:L1160"/>
    <mergeCell ref="M1156:M1160"/>
    <mergeCell ref="R1156:R1160"/>
    <mergeCell ref="G1146:G1150"/>
    <mergeCell ref="O1146:O1150"/>
    <mergeCell ref="P1146:P1150"/>
    <mergeCell ref="N1141:N1145"/>
    <mergeCell ref="M1146:M1150"/>
    <mergeCell ref="N1161:N1165"/>
    <mergeCell ref="O1161:O1165"/>
    <mergeCell ref="P1161:P1165"/>
    <mergeCell ref="M1173:M1177"/>
    <mergeCell ref="N1173:N1177"/>
    <mergeCell ref="O1173:O1177"/>
    <mergeCell ref="P1173:P1177"/>
    <mergeCell ref="Q1173:Q1177"/>
    <mergeCell ref="Q1161:Q1165"/>
    <mergeCell ref="R1161:R1165"/>
    <mergeCell ref="I1141:I1170"/>
    <mergeCell ref="M1141:M1145"/>
    <mergeCell ref="H1146:H1150"/>
    <mergeCell ref="J1151:J1155"/>
    <mergeCell ref="K1151:K1155"/>
    <mergeCell ref="L1151:L1155"/>
    <mergeCell ref="M1151:M1155"/>
    <mergeCell ref="I1173:I1177"/>
    <mergeCell ref="F1100:F1104"/>
    <mergeCell ref="M1166:M1170"/>
    <mergeCell ref="Q1141:Q1145"/>
    <mergeCell ref="P1105:P1109"/>
    <mergeCell ref="Q1100:Q1104"/>
    <mergeCell ref="R1125:R1129"/>
    <mergeCell ref="G1110:G1114"/>
    <mergeCell ref="R1130:R1134"/>
    <mergeCell ref="Q1110:Q1114"/>
    <mergeCell ref="P1110:P1114"/>
    <mergeCell ref="R1110:R1114"/>
    <mergeCell ref="Q1115:Q1119"/>
    <mergeCell ref="R1115:R1119"/>
    <mergeCell ref="O1105:O1109"/>
    <mergeCell ref="Q1105:Q1109"/>
    <mergeCell ref="R1105:R1109"/>
    <mergeCell ref="H1100:H1104"/>
    <mergeCell ref="F1135:F1139"/>
    <mergeCell ref="G1135:G1139"/>
    <mergeCell ref="H1135:H1139"/>
    <mergeCell ref="C1120:C1124"/>
    <mergeCell ref="F1141:F1145"/>
    <mergeCell ref="C1151:C1155"/>
    <mergeCell ref="F1151:F1155"/>
    <mergeCell ref="C1161:C1165"/>
    <mergeCell ref="F1161:F1165"/>
    <mergeCell ref="F1146:F1150"/>
    <mergeCell ref="C1166:C1170"/>
    <mergeCell ref="F1166:F1170"/>
    <mergeCell ref="N1156:N1160"/>
    <mergeCell ref="O1156:O1160"/>
    <mergeCell ref="P1156:P1160"/>
    <mergeCell ref="Q1156:Q1160"/>
    <mergeCell ref="O1120:O1124"/>
    <mergeCell ref="P1120:P1124"/>
    <mergeCell ref="Q1120:Q1124"/>
    <mergeCell ref="C1125:C1129"/>
    <mergeCell ref="F1125:F1129"/>
    <mergeCell ref="G1125:G1129"/>
    <mergeCell ref="H1125:H1129"/>
    <mergeCell ref="J1125:J1129"/>
    <mergeCell ref="G1156:G1160"/>
    <mergeCell ref="J1161:J1165"/>
    <mergeCell ref="M1161:M1165"/>
    <mergeCell ref="H1120:H1124"/>
    <mergeCell ref="G1120:G1124"/>
    <mergeCell ref="G1161:G1165"/>
    <mergeCell ref="H1161:H1165"/>
    <mergeCell ref="Q1146:Q1150"/>
    <mergeCell ref="A1092:A1097"/>
    <mergeCell ref="B1092:B1097"/>
    <mergeCell ref="C1092:C1097"/>
    <mergeCell ref="F1093:F1097"/>
    <mergeCell ref="G1093:G1097"/>
    <mergeCell ref="H1093:H1097"/>
    <mergeCell ref="I1093:I1097"/>
    <mergeCell ref="M1093:M1097"/>
    <mergeCell ref="N1093:N1097"/>
    <mergeCell ref="O1093:O1097"/>
    <mergeCell ref="J1105:J1109"/>
    <mergeCell ref="J1146:J1150"/>
    <mergeCell ref="M1110:M1114"/>
    <mergeCell ref="N1120:N1124"/>
    <mergeCell ref="G1115:G1119"/>
    <mergeCell ref="H1115:H1119"/>
    <mergeCell ref="M1115:M1119"/>
    <mergeCell ref="J1115:J1119"/>
    <mergeCell ref="O1110:O1114"/>
    <mergeCell ref="C1110:C1114"/>
    <mergeCell ref="C1105:C1109"/>
    <mergeCell ref="J1110:J1114"/>
    <mergeCell ref="M1125:M1129"/>
    <mergeCell ref="N1125:N1129"/>
    <mergeCell ref="O1125:O1129"/>
    <mergeCell ref="C1115:C1119"/>
    <mergeCell ref="G1100:G1104"/>
    <mergeCell ref="F1115:F1119"/>
    <mergeCell ref="F1120:F1124"/>
    <mergeCell ref="G1105:G1109"/>
    <mergeCell ref="H1105:H1109"/>
    <mergeCell ref="C1135:C1139"/>
    <mergeCell ref="A1061:A1091"/>
    <mergeCell ref="B1061:B1091"/>
    <mergeCell ref="C1061:C1066"/>
    <mergeCell ref="F1062:F1091"/>
    <mergeCell ref="P1015:P1019"/>
    <mergeCell ref="C1025:C1029"/>
    <mergeCell ref="N1041:N1045"/>
    <mergeCell ref="N1036:N1040"/>
    <mergeCell ref="M1031:M1035"/>
    <mergeCell ref="O1087:O1091"/>
    <mergeCell ref="P1087:P1091"/>
    <mergeCell ref="Q1087:Q1091"/>
    <mergeCell ref="Q1056:Q1060"/>
    <mergeCell ref="P1056:P1060"/>
    <mergeCell ref="O1067:O1071"/>
    <mergeCell ref="P1067:P1071"/>
    <mergeCell ref="C1056:C1060"/>
    <mergeCell ref="E1056:E1060"/>
    <mergeCell ref="J1056:J1060"/>
    <mergeCell ref="O1046:O1050"/>
    <mergeCell ref="P1046:P1050"/>
    <mergeCell ref="J1072:J1076"/>
    <mergeCell ref="O1082:O1086"/>
    <mergeCell ref="N1072:N1076"/>
    <mergeCell ref="E1077:E1081"/>
    <mergeCell ref="E1082:E1086"/>
    <mergeCell ref="G1000:G1029"/>
    <mergeCell ref="A972:A997"/>
    <mergeCell ref="B972:B997"/>
    <mergeCell ref="C972:C977"/>
    <mergeCell ref="I973:I997"/>
    <mergeCell ref="Q916:Q920"/>
    <mergeCell ref="R916:R920"/>
    <mergeCell ref="R921:R925"/>
    <mergeCell ref="Q936:Q940"/>
    <mergeCell ref="P942:P946"/>
    <mergeCell ref="R936:R940"/>
    <mergeCell ref="Q931:Q935"/>
    <mergeCell ref="O942:O946"/>
    <mergeCell ref="A1030:A1060"/>
    <mergeCell ref="B1030:B1060"/>
    <mergeCell ref="C1030:C1035"/>
    <mergeCell ref="F1031:F1060"/>
    <mergeCell ref="G1031:G1060"/>
    <mergeCell ref="H1031:H1060"/>
    <mergeCell ref="I1031:I1060"/>
    <mergeCell ref="N993:N997"/>
    <mergeCell ref="F1015:F1019"/>
    <mergeCell ref="M1015:M1019"/>
    <mergeCell ref="J1046:J1050"/>
    <mergeCell ref="J1051:J1055"/>
    <mergeCell ref="N1051:N1055"/>
    <mergeCell ref="L1051:L1055"/>
    <mergeCell ref="M1056:M1060"/>
    <mergeCell ref="M1051:M1055"/>
    <mergeCell ref="N1046:N1050"/>
    <mergeCell ref="H993:H997"/>
    <mergeCell ref="C1046:C1050"/>
    <mergeCell ref="M1046:M1050"/>
    <mergeCell ref="G962:G966"/>
    <mergeCell ref="G952:G956"/>
    <mergeCell ref="H926:H930"/>
    <mergeCell ref="H957:H961"/>
    <mergeCell ref="C952:C956"/>
    <mergeCell ref="F952:F956"/>
    <mergeCell ref="R1020:R1024"/>
    <mergeCell ref="P1020:P1024"/>
    <mergeCell ref="N1000:N1004"/>
    <mergeCell ref="N1005:N1009"/>
    <mergeCell ref="O1010:O1014"/>
    <mergeCell ref="P1010:P1014"/>
    <mergeCell ref="L1010:L1014"/>
    <mergeCell ref="N1015:N1019"/>
    <mergeCell ref="O1015:O1019"/>
    <mergeCell ref="N1010:N1014"/>
    <mergeCell ref="Q1020:Q1024"/>
    <mergeCell ref="N1020:N1024"/>
    <mergeCell ref="R1010:R1014"/>
    <mergeCell ref="P1005:P1009"/>
    <mergeCell ref="Q993:Q997"/>
    <mergeCell ref="L1020:L1024"/>
    <mergeCell ref="Q1015:Q1019"/>
    <mergeCell ref="M1020:M1024"/>
    <mergeCell ref="M1010:M1014"/>
    <mergeCell ref="Q1000:Q1004"/>
    <mergeCell ref="Q1005:Q1009"/>
    <mergeCell ref="A998:R998"/>
    <mergeCell ref="A999:A1029"/>
    <mergeCell ref="B999:B1029"/>
    <mergeCell ref="C999:C1004"/>
    <mergeCell ref="R926:R930"/>
    <mergeCell ref="N806:N810"/>
    <mergeCell ref="G832:G836"/>
    <mergeCell ref="C791:C795"/>
    <mergeCell ref="M832:M836"/>
    <mergeCell ref="H832:H836"/>
    <mergeCell ref="I821:I825"/>
    <mergeCell ref="J821:J825"/>
    <mergeCell ref="G988:G992"/>
    <mergeCell ref="H988:H992"/>
    <mergeCell ref="F973:F977"/>
    <mergeCell ref="C936:C940"/>
    <mergeCell ref="A941:A971"/>
    <mergeCell ref="B941:B971"/>
    <mergeCell ref="I942:I971"/>
    <mergeCell ref="C947:C951"/>
    <mergeCell ref="C967:C971"/>
    <mergeCell ref="F967:F971"/>
    <mergeCell ref="G967:G971"/>
    <mergeCell ref="H967:H971"/>
    <mergeCell ref="J967:J971"/>
    <mergeCell ref="A910:A940"/>
    <mergeCell ref="B910:B940"/>
    <mergeCell ref="F931:F935"/>
    <mergeCell ref="G936:G940"/>
    <mergeCell ref="J988:J992"/>
    <mergeCell ref="F942:F946"/>
    <mergeCell ref="F947:F951"/>
    <mergeCell ref="J957:J961"/>
    <mergeCell ref="L821:L825"/>
    <mergeCell ref="M821:M825"/>
    <mergeCell ref="N821:N825"/>
    <mergeCell ref="C796:C800"/>
    <mergeCell ref="L852:L856"/>
    <mergeCell ref="M852:M856"/>
    <mergeCell ref="E857:E861"/>
    <mergeCell ref="K791:K795"/>
    <mergeCell ref="J786:J790"/>
    <mergeCell ref="J862:J866"/>
    <mergeCell ref="C857:C861"/>
    <mergeCell ref="G857:G861"/>
    <mergeCell ref="H857:H861"/>
    <mergeCell ref="I857:I861"/>
    <mergeCell ref="C862:C866"/>
    <mergeCell ref="I806:I810"/>
    <mergeCell ref="J806:J810"/>
    <mergeCell ref="M806:M810"/>
    <mergeCell ref="C847:C851"/>
    <mergeCell ref="G847:G851"/>
    <mergeCell ref="H847:H851"/>
    <mergeCell ref="M847:M851"/>
    <mergeCell ref="F847:F851"/>
    <mergeCell ref="I847:I851"/>
    <mergeCell ref="R874:R878"/>
    <mergeCell ref="R879:R883"/>
    <mergeCell ref="R884:R888"/>
    <mergeCell ref="A867:R867"/>
    <mergeCell ref="C884:C888"/>
    <mergeCell ref="G884:G888"/>
    <mergeCell ref="O874:O878"/>
    <mergeCell ref="P874:P878"/>
    <mergeCell ref="I832:I836"/>
    <mergeCell ref="N911:N915"/>
    <mergeCell ref="H816:H820"/>
    <mergeCell ref="I862:I866"/>
    <mergeCell ref="L816:L820"/>
    <mergeCell ref="M816:M820"/>
    <mergeCell ref="N816:N820"/>
    <mergeCell ref="H827:H831"/>
    <mergeCell ref="A770:A825"/>
    <mergeCell ref="B770:B825"/>
    <mergeCell ref="C770:C775"/>
    <mergeCell ref="F771:F775"/>
    <mergeCell ref="G771:G775"/>
    <mergeCell ref="H771:H775"/>
    <mergeCell ref="E811:E815"/>
    <mergeCell ref="F811:F815"/>
    <mergeCell ref="G811:G815"/>
    <mergeCell ref="H811:H815"/>
    <mergeCell ref="F832:F836"/>
    <mergeCell ref="Q862:Q866"/>
    <mergeCell ref="R862:R866"/>
    <mergeCell ref="O827:O831"/>
    <mergeCell ref="P827:P831"/>
    <mergeCell ref="N832:N836"/>
    <mergeCell ref="B754:B769"/>
    <mergeCell ref="C760:C764"/>
    <mergeCell ref="N905:N909"/>
    <mergeCell ref="O905:O909"/>
    <mergeCell ref="F857:F861"/>
    <mergeCell ref="H842:H846"/>
    <mergeCell ref="M842:M846"/>
    <mergeCell ref="E837:E841"/>
    <mergeCell ref="F837:F841"/>
    <mergeCell ref="J842:J846"/>
    <mergeCell ref="I842:I846"/>
    <mergeCell ref="J837:J841"/>
    <mergeCell ref="F852:F856"/>
    <mergeCell ref="G852:G856"/>
    <mergeCell ref="H852:H856"/>
    <mergeCell ref="I852:I856"/>
    <mergeCell ref="J852:J856"/>
    <mergeCell ref="N857:N861"/>
    <mergeCell ref="J832:J836"/>
    <mergeCell ref="E832:E836"/>
    <mergeCell ref="I827:I831"/>
    <mergeCell ref="O786:O790"/>
    <mergeCell ref="C786:C790"/>
    <mergeCell ref="L791:L795"/>
    <mergeCell ref="M791:M795"/>
    <mergeCell ref="I811:I815"/>
    <mergeCell ref="C811:C815"/>
    <mergeCell ref="G862:G866"/>
    <mergeCell ref="M862:M866"/>
    <mergeCell ref="C821:C825"/>
    <mergeCell ref="E821:E825"/>
    <mergeCell ref="C806:C810"/>
    <mergeCell ref="N879:N883"/>
    <mergeCell ref="N869:N873"/>
    <mergeCell ref="N889:N893"/>
    <mergeCell ref="O889:O893"/>
    <mergeCell ref="N884:N888"/>
    <mergeCell ref="C826:C831"/>
    <mergeCell ref="C680:C685"/>
    <mergeCell ref="A673:A678"/>
    <mergeCell ref="A660:A665"/>
    <mergeCell ref="F661:F665"/>
    <mergeCell ref="K661:K665"/>
    <mergeCell ref="L661:L665"/>
    <mergeCell ref="B673:B678"/>
    <mergeCell ref="E765:E769"/>
    <mergeCell ref="I755:I769"/>
    <mergeCell ref="L760:L764"/>
    <mergeCell ref="E744:E748"/>
    <mergeCell ref="L739:L743"/>
    <mergeCell ref="L744:L748"/>
    <mergeCell ref="L749:L753"/>
    <mergeCell ref="L755:L759"/>
    <mergeCell ref="G661:G665"/>
    <mergeCell ref="H661:H665"/>
    <mergeCell ref="G694:G698"/>
    <mergeCell ref="H694:H698"/>
    <mergeCell ref="I694:I698"/>
    <mergeCell ref="F702:F721"/>
    <mergeCell ref="I661:I665"/>
    <mergeCell ref="G702:G721"/>
    <mergeCell ref="H702:H721"/>
    <mergeCell ref="I702:I721"/>
    <mergeCell ref="A754:A769"/>
    <mergeCell ref="A701:A721"/>
    <mergeCell ref="C707:C711"/>
    <mergeCell ref="J707:J711"/>
    <mergeCell ref="C765:C769"/>
    <mergeCell ref="C749:C753"/>
    <mergeCell ref="G739:G753"/>
    <mergeCell ref="H739:H753"/>
    <mergeCell ref="N862:N866"/>
    <mergeCell ref="O862:O866"/>
    <mergeCell ref="P862:P866"/>
    <mergeCell ref="O967:O971"/>
    <mergeCell ref="P967:P971"/>
    <mergeCell ref="O900:O904"/>
    <mergeCell ref="P895:P899"/>
    <mergeCell ref="O895:O899"/>
    <mergeCell ref="H862:H866"/>
    <mergeCell ref="J857:J861"/>
    <mergeCell ref="O857:O861"/>
    <mergeCell ref="M874:M878"/>
    <mergeCell ref="M889:M893"/>
    <mergeCell ref="P926:P930"/>
    <mergeCell ref="L926:L930"/>
    <mergeCell ref="M967:M971"/>
    <mergeCell ref="N967:N971"/>
    <mergeCell ref="M942:M946"/>
    <mergeCell ref="J931:J935"/>
    <mergeCell ref="O916:O920"/>
    <mergeCell ref="P916:P920"/>
    <mergeCell ref="M921:M925"/>
    <mergeCell ref="J936:J940"/>
    <mergeCell ref="P889:P893"/>
    <mergeCell ref="M857:M861"/>
    <mergeCell ref="B722:B737"/>
    <mergeCell ref="E749:E753"/>
    <mergeCell ref="M723:M727"/>
    <mergeCell ref="I723:I737"/>
    <mergeCell ref="E728:E732"/>
    <mergeCell ref="J733:J737"/>
    <mergeCell ref="L712:L716"/>
    <mergeCell ref="M712:M716"/>
    <mergeCell ref="L832:L836"/>
    <mergeCell ref="F791:F795"/>
    <mergeCell ref="M827:M831"/>
    <mergeCell ref="I816:I820"/>
    <mergeCell ref="F755:F769"/>
    <mergeCell ref="E760:E764"/>
    <mergeCell ref="E786:E790"/>
    <mergeCell ref="E796:E800"/>
    <mergeCell ref="F796:F800"/>
    <mergeCell ref="G796:G800"/>
    <mergeCell ref="H796:H800"/>
    <mergeCell ref="I796:I800"/>
    <mergeCell ref="J796:J800"/>
    <mergeCell ref="L796:L800"/>
    <mergeCell ref="J776:J780"/>
    <mergeCell ref="G781:G785"/>
    <mergeCell ref="H781:H785"/>
    <mergeCell ref="J791:J795"/>
    <mergeCell ref="L781:L785"/>
    <mergeCell ref="I781:I785"/>
    <mergeCell ref="J781:J785"/>
    <mergeCell ref="M755:M759"/>
    <mergeCell ref="G755:G769"/>
    <mergeCell ref="H755:H769"/>
    <mergeCell ref="E733:E737"/>
    <mergeCell ref="F827:F831"/>
    <mergeCell ref="R781:R785"/>
    <mergeCell ref="N786:N790"/>
    <mergeCell ref="L786:L790"/>
    <mergeCell ref="G791:G795"/>
    <mergeCell ref="H791:H795"/>
    <mergeCell ref="I791:I795"/>
    <mergeCell ref="M801:M805"/>
    <mergeCell ref="M760:M764"/>
    <mergeCell ref="F739:F753"/>
    <mergeCell ref="M765:M769"/>
    <mergeCell ref="N801:N805"/>
    <mergeCell ref="O801:O805"/>
    <mergeCell ref="O796:O800"/>
    <mergeCell ref="P796:P800"/>
    <mergeCell ref="O806:O810"/>
    <mergeCell ref="N749:N753"/>
    <mergeCell ref="P801:P805"/>
    <mergeCell ref="G827:G831"/>
    <mergeCell ref="F821:F825"/>
    <mergeCell ref="G821:G825"/>
    <mergeCell ref="H821:H825"/>
    <mergeCell ref="Q827:Q831"/>
    <mergeCell ref="R827:R831"/>
    <mergeCell ref="F786:F790"/>
    <mergeCell ref="G786:G790"/>
    <mergeCell ref="H786:H790"/>
    <mergeCell ref="E806:E810"/>
    <mergeCell ref="F806:F810"/>
    <mergeCell ref="G806:G810"/>
    <mergeCell ref="H806:H810"/>
    <mergeCell ref="C722:C727"/>
    <mergeCell ref="A692:R692"/>
    <mergeCell ref="F816:F820"/>
    <mergeCell ref="G816:G820"/>
    <mergeCell ref="F694:F698"/>
    <mergeCell ref="A722:A737"/>
    <mergeCell ref="I786:I790"/>
    <mergeCell ref="C781:C785"/>
    <mergeCell ref="E781:E785"/>
    <mergeCell ref="F781:F785"/>
    <mergeCell ref="Q806:Q810"/>
    <mergeCell ref="R806:R810"/>
    <mergeCell ref="O811:O815"/>
    <mergeCell ref="M781:M785"/>
    <mergeCell ref="N781:N785"/>
    <mergeCell ref="E791:E795"/>
    <mergeCell ref="N791:N795"/>
    <mergeCell ref="M786:M790"/>
    <mergeCell ref="Q786:Q790"/>
    <mergeCell ref="R796:R800"/>
    <mergeCell ref="E707:E711"/>
    <mergeCell ref="O728:O732"/>
    <mergeCell ref="P728:P732"/>
    <mergeCell ref="Q733:Q737"/>
    <mergeCell ref="E712:E716"/>
    <mergeCell ref="J712:J716"/>
    <mergeCell ref="F801:F805"/>
    <mergeCell ref="G801:G805"/>
    <mergeCell ref="H801:H805"/>
    <mergeCell ref="I801:I805"/>
    <mergeCell ref="J801:J805"/>
    <mergeCell ref="L801:L805"/>
    <mergeCell ref="P694:P698"/>
    <mergeCell ref="Q728:Q732"/>
    <mergeCell ref="N733:N737"/>
    <mergeCell ref="O733:O737"/>
    <mergeCell ref="N707:N711"/>
    <mergeCell ref="O791:O795"/>
    <mergeCell ref="P791:P795"/>
    <mergeCell ref="R733:R737"/>
    <mergeCell ref="N776:N780"/>
    <mergeCell ref="M776:M780"/>
    <mergeCell ref="N771:N775"/>
    <mergeCell ref="M771:M775"/>
    <mergeCell ref="P786:P790"/>
    <mergeCell ref="M796:M800"/>
    <mergeCell ref="N796:N800"/>
    <mergeCell ref="Q796:Q800"/>
    <mergeCell ref="R776:R780"/>
    <mergeCell ref="R760:R764"/>
    <mergeCell ref="R765:R769"/>
    <mergeCell ref="R749:R753"/>
    <mergeCell ref="M744:M748"/>
    <mergeCell ref="N744:N748"/>
    <mergeCell ref="M749:M753"/>
    <mergeCell ref="P744:P748"/>
    <mergeCell ref="R728:R732"/>
    <mergeCell ref="R786:R790"/>
    <mergeCell ref="Q791:Q795"/>
    <mergeCell ref="R791:R795"/>
    <mergeCell ref="O781:O785"/>
    <mergeCell ref="P781:P785"/>
    <mergeCell ref="Q781:Q785"/>
    <mergeCell ref="Q755:Q759"/>
    <mergeCell ref="Q832:Q836"/>
    <mergeCell ref="N827:N831"/>
    <mergeCell ref="R832:R836"/>
    <mergeCell ref="Q765:Q769"/>
    <mergeCell ref="Q847:Q851"/>
    <mergeCell ref="R847:R851"/>
    <mergeCell ref="P765:P769"/>
    <mergeCell ref="O765:O769"/>
    <mergeCell ref="P806:P810"/>
    <mergeCell ref="Q857:Q861"/>
    <mergeCell ref="R857:R861"/>
    <mergeCell ref="Q842:Q846"/>
    <mergeCell ref="R842:R846"/>
    <mergeCell ref="N837:N841"/>
    <mergeCell ref="Q837:Q841"/>
    <mergeCell ref="R837:R841"/>
    <mergeCell ref="O847:O851"/>
    <mergeCell ref="P847:P851"/>
    <mergeCell ref="O837:O841"/>
    <mergeCell ref="P837:P841"/>
    <mergeCell ref="N842:N846"/>
    <mergeCell ref="O842:O846"/>
    <mergeCell ref="P842:P846"/>
    <mergeCell ref="N847:N851"/>
    <mergeCell ref="P857:P861"/>
    <mergeCell ref="N852:N856"/>
    <mergeCell ref="O852:O856"/>
    <mergeCell ref="P852:P856"/>
    <mergeCell ref="Q852:Q856"/>
    <mergeCell ref="R852:R856"/>
    <mergeCell ref="O832:O836"/>
    <mergeCell ref="P832:P836"/>
    <mergeCell ref="Q874:Q878"/>
    <mergeCell ref="H884:H888"/>
    <mergeCell ref="H889:H893"/>
    <mergeCell ref="N874:N878"/>
    <mergeCell ref="I895:I899"/>
    <mergeCell ref="I889:I893"/>
    <mergeCell ref="O879:O883"/>
    <mergeCell ref="P879:P883"/>
    <mergeCell ref="M879:M883"/>
    <mergeCell ref="K884:K888"/>
    <mergeCell ref="L884:L888"/>
    <mergeCell ref="M936:M940"/>
    <mergeCell ref="H936:H940"/>
    <mergeCell ref="L936:L940"/>
    <mergeCell ref="L921:L925"/>
    <mergeCell ref="N942:N946"/>
    <mergeCell ref="Q900:Q904"/>
    <mergeCell ref="Q895:Q899"/>
    <mergeCell ref="P900:P904"/>
    <mergeCell ref="N895:N899"/>
    <mergeCell ref="N900:N904"/>
    <mergeCell ref="H879:H883"/>
    <mergeCell ref="H874:H878"/>
    <mergeCell ref="I874:I878"/>
    <mergeCell ref="N921:N925"/>
    <mergeCell ref="J874:J878"/>
    <mergeCell ref="Q879:Q883"/>
    <mergeCell ref="I884:I888"/>
    <mergeCell ref="P905:P909"/>
    <mergeCell ref="H942:H946"/>
    <mergeCell ref="Q889:Q893"/>
    <mergeCell ref="N916:N920"/>
    <mergeCell ref="N931:N935"/>
    <mergeCell ref="N947:N951"/>
    <mergeCell ref="O947:O951"/>
    <mergeCell ref="Q942:Q946"/>
    <mergeCell ref="Q947:Q951"/>
    <mergeCell ref="R947:R951"/>
    <mergeCell ref="R931:R935"/>
    <mergeCell ref="N926:N930"/>
    <mergeCell ref="O926:O930"/>
    <mergeCell ref="Q926:Q930"/>
    <mergeCell ref="N936:N940"/>
    <mergeCell ref="O957:O961"/>
    <mergeCell ref="P957:P961"/>
    <mergeCell ref="N952:N956"/>
    <mergeCell ref="P947:P951"/>
    <mergeCell ref="P962:P966"/>
    <mergeCell ref="O936:O940"/>
    <mergeCell ref="P936:P940"/>
    <mergeCell ref="N962:N966"/>
    <mergeCell ref="O962:O966"/>
    <mergeCell ref="O931:O935"/>
    <mergeCell ref="P931:P935"/>
    <mergeCell ref="O952:O956"/>
    <mergeCell ref="P952:P956"/>
    <mergeCell ref="Q952:Q956"/>
    <mergeCell ref="R952:R956"/>
    <mergeCell ref="R957:R961"/>
    <mergeCell ref="R962:R966"/>
    <mergeCell ref="M957:M961"/>
    <mergeCell ref="Q957:Q961"/>
    <mergeCell ref="N957:N961"/>
    <mergeCell ref="J962:J966"/>
    <mergeCell ref="L983:L987"/>
    <mergeCell ref="R1072:R1076"/>
    <mergeCell ref="M1062:M1066"/>
    <mergeCell ref="N1062:N1066"/>
    <mergeCell ref="Q1067:Q1071"/>
    <mergeCell ref="M1025:M1029"/>
    <mergeCell ref="M1005:M1009"/>
    <mergeCell ref="N978:N982"/>
    <mergeCell ref="N983:N987"/>
    <mergeCell ref="Q973:Q977"/>
    <mergeCell ref="Q983:Q987"/>
    <mergeCell ref="O993:O997"/>
    <mergeCell ref="P993:P997"/>
    <mergeCell ref="O978:O982"/>
    <mergeCell ref="O988:O992"/>
    <mergeCell ref="R978:R982"/>
    <mergeCell ref="Q1010:Q1014"/>
    <mergeCell ref="N1056:N1060"/>
    <mergeCell ref="Q1051:Q1055"/>
    <mergeCell ref="N1025:N1029"/>
    <mergeCell ref="O1025:O1029"/>
    <mergeCell ref="P1025:P1029"/>
    <mergeCell ref="J1067:J1071"/>
    <mergeCell ref="L1005:L1009"/>
    <mergeCell ref="L1015:L1019"/>
    <mergeCell ref="R993:R997"/>
    <mergeCell ref="R1015:R1019"/>
    <mergeCell ref="R1077:R1081"/>
    <mergeCell ref="Q1082:Q1086"/>
    <mergeCell ref="R1082:R1086"/>
    <mergeCell ref="G973:G977"/>
    <mergeCell ref="H973:H977"/>
    <mergeCell ref="M973:M977"/>
    <mergeCell ref="R967:R971"/>
    <mergeCell ref="N988:N992"/>
    <mergeCell ref="M988:M992"/>
    <mergeCell ref="O973:O977"/>
    <mergeCell ref="G983:G987"/>
    <mergeCell ref="H983:H987"/>
    <mergeCell ref="R1005:R1009"/>
    <mergeCell ref="O1000:O1004"/>
    <mergeCell ref="P1000:P1004"/>
    <mergeCell ref="O1005:O1009"/>
    <mergeCell ref="O1020:O1024"/>
    <mergeCell ref="Q978:Q982"/>
    <mergeCell ref="J983:J987"/>
    <mergeCell ref="P973:P977"/>
    <mergeCell ref="M993:M997"/>
    <mergeCell ref="M1000:M1004"/>
    <mergeCell ref="L1046:L1050"/>
    <mergeCell ref="L1036:L1040"/>
    <mergeCell ref="L1041:L1045"/>
    <mergeCell ref="P978:P982"/>
    <mergeCell ref="P983:P987"/>
    <mergeCell ref="R983:R987"/>
    <mergeCell ref="Q1046:Q1050"/>
    <mergeCell ref="R988:R992"/>
    <mergeCell ref="Q988:Q992"/>
    <mergeCell ref="H1000:H1029"/>
    <mergeCell ref="N595:N599"/>
    <mergeCell ref="R569:R573"/>
    <mergeCell ref="N515:N519"/>
    <mergeCell ref="H503:H507"/>
    <mergeCell ref="Q539:Q543"/>
    <mergeCell ref="N575:N579"/>
    <mergeCell ref="M575:M579"/>
    <mergeCell ref="Q595:Q599"/>
    <mergeCell ref="M601:M605"/>
    <mergeCell ref="F569:F573"/>
    <mergeCell ref="G569:G573"/>
    <mergeCell ref="H569:H573"/>
    <mergeCell ref="I569:I573"/>
    <mergeCell ref="M569:M573"/>
    <mergeCell ref="N569:N573"/>
    <mergeCell ref="O569:O573"/>
    <mergeCell ref="M503:M507"/>
    <mergeCell ref="F503:F507"/>
    <mergeCell ref="K503:K507"/>
    <mergeCell ref="L503:L507"/>
    <mergeCell ref="N503:N507"/>
    <mergeCell ref="R588:R592"/>
    <mergeCell ref="R575:R579"/>
    <mergeCell ref="N509:N513"/>
    <mergeCell ref="O509:O513"/>
    <mergeCell ref="N484:N488"/>
    <mergeCell ref="L551:L555"/>
    <mergeCell ref="R484:R488"/>
    <mergeCell ref="R477:R481"/>
    <mergeCell ref="A470:A475"/>
    <mergeCell ref="B470:B475"/>
    <mergeCell ref="C470:C475"/>
    <mergeCell ref="L471:L475"/>
    <mergeCell ref="R471:R475"/>
    <mergeCell ref="N471:N475"/>
    <mergeCell ref="A482:R482"/>
    <mergeCell ref="Q477:Q481"/>
    <mergeCell ref="O528:O532"/>
    <mergeCell ref="I515:I519"/>
    <mergeCell ref="I387:I391"/>
    <mergeCell ref="R346:R350"/>
    <mergeCell ref="J351:J355"/>
    <mergeCell ref="M351:M355"/>
    <mergeCell ref="N351:N355"/>
    <mergeCell ref="O351:O355"/>
    <mergeCell ref="G346:G350"/>
    <mergeCell ref="G528:G532"/>
    <mergeCell ref="H528:H532"/>
    <mergeCell ref="B502:B507"/>
    <mergeCell ref="O484:O488"/>
    <mergeCell ref="G533:G537"/>
    <mergeCell ref="H533:H537"/>
    <mergeCell ref="M533:M537"/>
    <mergeCell ref="M484:M488"/>
    <mergeCell ref="M491:M495"/>
    <mergeCell ref="L497:L501"/>
    <mergeCell ref="M497:M501"/>
    <mergeCell ref="D4:E4"/>
    <mergeCell ref="C271:C275"/>
    <mergeCell ref="C266:C270"/>
    <mergeCell ref="A158:A208"/>
    <mergeCell ref="B158:B208"/>
    <mergeCell ref="A132:A157"/>
    <mergeCell ref="C250:C254"/>
    <mergeCell ref="C215:C219"/>
    <mergeCell ref="K12:K16"/>
    <mergeCell ref="L12:L16"/>
    <mergeCell ref="M12:M16"/>
    <mergeCell ref="B132:B157"/>
    <mergeCell ref="C132:C137"/>
    <mergeCell ref="C169:C173"/>
    <mergeCell ref="F169:F173"/>
    <mergeCell ref="G169:G173"/>
    <mergeCell ref="H169:H173"/>
    <mergeCell ref="C158:C163"/>
    <mergeCell ref="F92:F96"/>
    <mergeCell ref="C240:C244"/>
    <mergeCell ref="G240:G244"/>
    <mergeCell ref="H240:H244"/>
    <mergeCell ref="F255:F259"/>
    <mergeCell ref="C255:C259"/>
    <mergeCell ref="G255:G259"/>
    <mergeCell ref="G261:G265"/>
    <mergeCell ref="A209:A259"/>
    <mergeCell ref="B209:B259"/>
    <mergeCell ref="G250:G254"/>
    <mergeCell ref="H250:H254"/>
    <mergeCell ref="G271:G275"/>
    <mergeCell ref="I266:I270"/>
    <mergeCell ref="Q625:Q629"/>
    <mergeCell ref="R625:R629"/>
    <mergeCell ref="M607:M611"/>
    <mergeCell ref="M613:M617"/>
    <mergeCell ref="N625:N629"/>
    <mergeCell ref="R1051:R1055"/>
    <mergeCell ref="R1036:R1040"/>
    <mergeCell ref="Q905:Q909"/>
    <mergeCell ref="R900:R904"/>
    <mergeCell ref="R905:R909"/>
    <mergeCell ref="L900:L904"/>
    <mergeCell ref="L905:L909"/>
    <mergeCell ref="R655:R659"/>
    <mergeCell ref="Q649:Q653"/>
    <mergeCell ref="R649:R653"/>
    <mergeCell ref="Q967:Q971"/>
    <mergeCell ref="Q962:Q966"/>
    <mergeCell ref="Q637:Q641"/>
    <mergeCell ref="R637:R641"/>
    <mergeCell ref="Q631:Q635"/>
    <mergeCell ref="O637:O641"/>
    <mergeCell ref="R619:R623"/>
    <mergeCell ref="Q613:Q617"/>
    <mergeCell ref="N613:N617"/>
    <mergeCell ref="P988:P992"/>
    <mergeCell ref="L952:L956"/>
    <mergeCell ref="M952:M956"/>
    <mergeCell ref="N1031:N1035"/>
    <mergeCell ref="M983:M987"/>
    <mergeCell ref="M978:M982"/>
    <mergeCell ref="O983:O987"/>
    <mergeCell ref="M962:M966"/>
    <mergeCell ref="L1082:L1086"/>
    <mergeCell ref="J1087:J1091"/>
    <mergeCell ref="P1125:P1129"/>
    <mergeCell ref="Q1125:Q1129"/>
    <mergeCell ref="J1130:J1134"/>
    <mergeCell ref="M1130:M1134"/>
    <mergeCell ref="N1130:N1134"/>
    <mergeCell ref="O1130:O1134"/>
    <mergeCell ref="P1130:P1134"/>
    <mergeCell ref="Q1130:Q1134"/>
    <mergeCell ref="N1110:N1114"/>
    <mergeCell ref="N1115:N1119"/>
    <mergeCell ref="N1100:N1104"/>
    <mergeCell ref="M1105:M1109"/>
    <mergeCell ref="R1056:R1060"/>
    <mergeCell ref="M1041:M1045"/>
    <mergeCell ref="L1067:L1071"/>
    <mergeCell ref="M1120:M1124"/>
    <mergeCell ref="J1120:J1124"/>
    <mergeCell ref="M1100:M1104"/>
    <mergeCell ref="N1077:N1081"/>
    <mergeCell ref="N1067:N1071"/>
    <mergeCell ref="R1041:R1045"/>
    <mergeCell ref="P1082:P1086"/>
    <mergeCell ref="P1093:P1097"/>
    <mergeCell ref="N1082:N1086"/>
    <mergeCell ref="R1093:R1097"/>
    <mergeCell ref="O1056:O1060"/>
    <mergeCell ref="R1067:R1071"/>
    <mergeCell ref="O1077:O1081"/>
    <mergeCell ref="P1077:P1081"/>
    <mergeCell ref="Q1077:Q1081"/>
    <mergeCell ref="L1072:L1076"/>
    <mergeCell ref="C1036:C1040"/>
    <mergeCell ref="L1077:L1081"/>
    <mergeCell ref="L889:L893"/>
    <mergeCell ref="M895:M899"/>
    <mergeCell ref="M1067:M1086"/>
    <mergeCell ref="N1105:N1109"/>
    <mergeCell ref="K1115:K1119"/>
    <mergeCell ref="L1115:L1119"/>
    <mergeCell ref="L1120:L1124"/>
    <mergeCell ref="M900:M904"/>
    <mergeCell ref="F869:F873"/>
    <mergeCell ref="A1098:R1098"/>
    <mergeCell ref="A1099:A1139"/>
    <mergeCell ref="B1099:B1139"/>
    <mergeCell ref="R1120:R1124"/>
    <mergeCell ref="G1062:G1091"/>
    <mergeCell ref="H1062:H1091"/>
    <mergeCell ref="F1110:F1114"/>
    <mergeCell ref="Q1025:Q1029"/>
    <mergeCell ref="R1025:R1029"/>
    <mergeCell ref="R1087:R1091"/>
    <mergeCell ref="R1046:R1050"/>
    <mergeCell ref="O1051:O1055"/>
    <mergeCell ref="P1051:P1055"/>
    <mergeCell ref="Q1093:Q1097"/>
    <mergeCell ref="M1087:M1091"/>
    <mergeCell ref="N1087:N1091"/>
    <mergeCell ref="G978:G982"/>
    <mergeCell ref="H978:H982"/>
    <mergeCell ref="N973:N977"/>
    <mergeCell ref="J1082:J1086"/>
    <mergeCell ref="F1105:F1109"/>
    <mergeCell ref="C1072:C1076"/>
    <mergeCell ref="J1077:J1081"/>
    <mergeCell ref="J993:J997"/>
    <mergeCell ref="J978:J982"/>
    <mergeCell ref="I1062:I1091"/>
    <mergeCell ref="C1067:C1071"/>
    <mergeCell ref="E1067:E1071"/>
    <mergeCell ref="E1072:E1076"/>
    <mergeCell ref="C1077:C1081"/>
    <mergeCell ref="C1082:C1086"/>
    <mergeCell ref="E1025:E1029"/>
    <mergeCell ref="F1025:F1029"/>
    <mergeCell ref="J1025:J1029"/>
    <mergeCell ref="J1020:J1024"/>
    <mergeCell ref="J1005:J1009"/>
    <mergeCell ref="J1010:J1014"/>
    <mergeCell ref="C1005:C1009"/>
    <mergeCell ref="C1099:C1104"/>
    <mergeCell ref="I1100:I1139"/>
    <mergeCell ref="C1087:C1091"/>
    <mergeCell ref="E1087:E1091"/>
    <mergeCell ref="C983:C987"/>
    <mergeCell ref="C993:C997"/>
    <mergeCell ref="F993:F997"/>
    <mergeCell ref="G993:G997"/>
    <mergeCell ref="F978:F982"/>
    <mergeCell ref="F983:F987"/>
    <mergeCell ref="F988:F992"/>
    <mergeCell ref="H1110:H1114"/>
    <mergeCell ref="I1000:I1029"/>
    <mergeCell ref="C1051:C1055"/>
    <mergeCell ref="C894:C899"/>
    <mergeCell ref="M884:M888"/>
    <mergeCell ref="G905:G909"/>
    <mergeCell ref="H905:H909"/>
    <mergeCell ref="J889:J893"/>
    <mergeCell ref="E1041:E1045"/>
    <mergeCell ref="E1046:E1050"/>
    <mergeCell ref="E1051:E1055"/>
    <mergeCell ref="E1020:E1024"/>
    <mergeCell ref="J1041:J1045"/>
    <mergeCell ref="E1015:E1019"/>
    <mergeCell ref="J1015:J1019"/>
    <mergeCell ref="M1036:M1040"/>
    <mergeCell ref="C1041:C1045"/>
    <mergeCell ref="F1020:F1024"/>
    <mergeCell ref="J1036:J1040"/>
    <mergeCell ref="E1036:E1040"/>
    <mergeCell ref="C921:C925"/>
    <mergeCell ref="M931:M935"/>
    <mergeCell ref="C941:C946"/>
    <mergeCell ref="H947:H951"/>
    <mergeCell ref="M947:M951"/>
    <mergeCell ref="C889:C893"/>
    <mergeCell ref="H952:H956"/>
    <mergeCell ref="J952:J956"/>
    <mergeCell ref="C1020:C1024"/>
    <mergeCell ref="G921:G925"/>
    <mergeCell ref="H921:H925"/>
    <mergeCell ref="K926:K930"/>
    <mergeCell ref="H931:H935"/>
    <mergeCell ref="M926:M930"/>
    <mergeCell ref="J947:J951"/>
    <mergeCell ref="C916:C920"/>
    <mergeCell ref="C910:C915"/>
    <mergeCell ref="C957:C961"/>
    <mergeCell ref="G957:G961"/>
    <mergeCell ref="F957:F961"/>
    <mergeCell ref="F921:F925"/>
    <mergeCell ref="K921:K925"/>
    <mergeCell ref="M916:M920"/>
    <mergeCell ref="M905:M909"/>
    <mergeCell ref="H962:H966"/>
    <mergeCell ref="F936:F940"/>
    <mergeCell ref="C1010:C1014"/>
    <mergeCell ref="C1015:C1019"/>
    <mergeCell ref="E1010:E1014"/>
    <mergeCell ref="F1010:F1014"/>
    <mergeCell ref="F1005:F1009"/>
    <mergeCell ref="F1000:F1004"/>
    <mergeCell ref="E1005:E1009"/>
    <mergeCell ref="C931:C935"/>
    <mergeCell ref="G931:G935"/>
    <mergeCell ref="F926:F930"/>
    <mergeCell ref="C988:C992"/>
    <mergeCell ref="G947:G951"/>
    <mergeCell ref="C905:C909"/>
    <mergeCell ref="C926:C930"/>
    <mergeCell ref="G926:G930"/>
    <mergeCell ref="G916:G920"/>
    <mergeCell ref="H916:H920"/>
    <mergeCell ref="L916:L920"/>
    <mergeCell ref="G942:G946"/>
    <mergeCell ref="F962:F966"/>
    <mergeCell ref="C962:C966"/>
    <mergeCell ref="H869:H873"/>
    <mergeCell ref="F916:F920"/>
    <mergeCell ref="J884:J888"/>
    <mergeCell ref="J879:J883"/>
    <mergeCell ref="L895:L899"/>
    <mergeCell ref="G889:G893"/>
    <mergeCell ref="H895:H899"/>
    <mergeCell ref="G895:G899"/>
    <mergeCell ref="I869:I873"/>
    <mergeCell ref="G879:G883"/>
    <mergeCell ref="G874:G878"/>
    <mergeCell ref="J905:J909"/>
    <mergeCell ref="F874:F878"/>
    <mergeCell ref="K900:K904"/>
    <mergeCell ref="I905:I909"/>
    <mergeCell ref="J900:J904"/>
    <mergeCell ref="F889:F893"/>
    <mergeCell ref="J916:J920"/>
    <mergeCell ref="C728:C732"/>
    <mergeCell ref="J728:J732"/>
    <mergeCell ref="M728:M732"/>
    <mergeCell ref="E862:E866"/>
    <mergeCell ref="I879:I883"/>
    <mergeCell ref="H911:H915"/>
    <mergeCell ref="M911:M915"/>
    <mergeCell ref="C837:C841"/>
    <mergeCell ref="G837:G841"/>
    <mergeCell ref="H837:H841"/>
    <mergeCell ref="I837:I841"/>
    <mergeCell ref="M837:M841"/>
    <mergeCell ref="L837:L841"/>
    <mergeCell ref="G842:G846"/>
    <mergeCell ref="M869:M873"/>
    <mergeCell ref="C900:C904"/>
    <mergeCell ref="L862:L866"/>
    <mergeCell ref="L857:L861"/>
    <mergeCell ref="F862:F866"/>
    <mergeCell ref="F900:F904"/>
    <mergeCell ref="F905:F909"/>
    <mergeCell ref="F884:F888"/>
    <mergeCell ref="K879:K883"/>
    <mergeCell ref="L879:L883"/>
    <mergeCell ref="F879:F883"/>
    <mergeCell ref="C879:C883"/>
    <mergeCell ref="G900:G904"/>
    <mergeCell ref="H900:H904"/>
    <mergeCell ref="I900:I904"/>
    <mergeCell ref="F911:F915"/>
    <mergeCell ref="G911:G915"/>
    <mergeCell ref="G869:G873"/>
    <mergeCell ref="B660:B665"/>
    <mergeCell ref="C660:C665"/>
    <mergeCell ref="B680:B685"/>
    <mergeCell ref="I643:I647"/>
    <mergeCell ref="L643:L647"/>
    <mergeCell ref="M637:M641"/>
    <mergeCell ref="G637:G641"/>
    <mergeCell ref="L681:L685"/>
    <mergeCell ref="Q681:Q685"/>
    <mergeCell ref="P687:P691"/>
    <mergeCell ref="P661:P665"/>
    <mergeCell ref="Q661:Q665"/>
    <mergeCell ref="O575:O579"/>
    <mergeCell ref="P575:P579"/>
    <mergeCell ref="B667:B672"/>
    <mergeCell ref="I631:I635"/>
    <mergeCell ref="O694:O698"/>
    <mergeCell ref="N668:N672"/>
    <mergeCell ref="O668:O672"/>
    <mergeCell ref="P668:P672"/>
    <mergeCell ref="G668:G672"/>
    <mergeCell ref="H668:H672"/>
    <mergeCell ref="I668:I672"/>
    <mergeCell ref="L668:L672"/>
    <mergeCell ref="K631:K635"/>
    <mergeCell ref="L631:L635"/>
    <mergeCell ref="H619:H623"/>
    <mergeCell ref="I619:I623"/>
    <mergeCell ref="G625:G629"/>
    <mergeCell ref="H625:H629"/>
    <mergeCell ref="P625:P629"/>
    <mergeCell ref="N649:N653"/>
    <mergeCell ref="Q668:Q672"/>
    <mergeCell ref="H563:H567"/>
    <mergeCell ref="H631:H635"/>
    <mergeCell ref="N631:N635"/>
    <mergeCell ref="R601:R605"/>
    <mergeCell ref="L649:L653"/>
    <mergeCell ref="Q674:Q678"/>
    <mergeCell ref="K687:K691"/>
    <mergeCell ref="L687:L691"/>
    <mergeCell ref="O631:O635"/>
    <mergeCell ref="G674:G678"/>
    <mergeCell ref="H674:H678"/>
    <mergeCell ref="R681:R685"/>
    <mergeCell ref="N681:N685"/>
    <mergeCell ref="O681:O685"/>
    <mergeCell ref="P681:P685"/>
    <mergeCell ref="O674:O678"/>
    <mergeCell ref="P674:P678"/>
    <mergeCell ref="Q687:Q691"/>
    <mergeCell ref="P595:P599"/>
    <mergeCell ref="O601:O605"/>
    <mergeCell ref="P601:P605"/>
    <mergeCell ref="O607:O611"/>
    <mergeCell ref="O595:O599"/>
    <mergeCell ref="P619:P623"/>
    <mergeCell ref="I601:I605"/>
    <mergeCell ref="M661:M665"/>
    <mergeCell ref="N637:N641"/>
    <mergeCell ref="I607:I611"/>
    <mergeCell ref="I637:I641"/>
    <mergeCell ref="H643:H647"/>
    <mergeCell ref="R595:R599"/>
    <mergeCell ref="I681:I685"/>
    <mergeCell ref="H681:H685"/>
    <mergeCell ref="B686:B691"/>
    <mergeCell ref="A680:A685"/>
    <mergeCell ref="N655:N659"/>
    <mergeCell ref="A654:A659"/>
    <mergeCell ref="B654:B659"/>
    <mergeCell ref="C654:C659"/>
    <mergeCell ref="F681:F685"/>
    <mergeCell ref="G681:G685"/>
    <mergeCell ref="G687:G691"/>
    <mergeCell ref="C686:C691"/>
    <mergeCell ref="E687:E691"/>
    <mergeCell ref="R674:R678"/>
    <mergeCell ref="N674:N678"/>
    <mergeCell ref="H687:H691"/>
    <mergeCell ref="O687:O691"/>
    <mergeCell ref="A686:A691"/>
    <mergeCell ref="N661:N665"/>
    <mergeCell ref="O661:O665"/>
    <mergeCell ref="A679:R679"/>
    <mergeCell ref="M681:M685"/>
    <mergeCell ref="R661:R665"/>
    <mergeCell ref="I687:I691"/>
    <mergeCell ref="M687:M691"/>
    <mergeCell ref="I674:I678"/>
    <mergeCell ref="M674:M678"/>
    <mergeCell ref="O655:O659"/>
    <mergeCell ref="K655:K659"/>
    <mergeCell ref="L655:L659"/>
    <mergeCell ref="N687:N691"/>
    <mergeCell ref="K681:K685"/>
    <mergeCell ref="A667:A672"/>
    <mergeCell ref="P563:P567"/>
    <mergeCell ref="P545:P549"/>
    <mergeCell ref="P551:P555"/>
    <mergeCell ref="I557:I561"/>
    <mergeCell ref="M557:M561"/>
    <mergeCell ref="N557:N561"/>
    <mergeCell ref="O557:O561"/>
    <mergeCell ref="M545:M549"/>
    <mergeCell ref="H613:H617"/>
    <mergeCell ref="I613:I617"/>
    <mergeCell ref="G631:G635"/>
    <mergeCell ref="K668:K672"/>
    <mergeCell ref="Q607:Q611"/>
    <mergeCell ref="R607:R611"/>
    <mergeCell ref="F625:F629"/>
    <mergeCell ref="F551:F555"/>
    <mergeCell ref="F563:F567"/>
    <mergeCell ref="P655:P659"/>
    <mergeCell ref="Q655:Q659"/>
    <mergeCell ref="N582:N586"/>
    <mergeCell ref="H545:H549"/>
    <mergeCell ref="K637:K641"/>
    <mergeCell ref="L637:L641"/>
    <mergeCell ref="I649:I653"/>
    <mergeCell ref="P637:P641"/>
    <mergeCell ref="A593:R593"/>
    <mergeCell ref="F601:F605"/>
    <mergeCell ref="A587:A592"/>
    <mergeCell ref="C587:C592"/>
    <mergeCell ref="A550:A555"/>
    <mergeCell ref="R668:R672"/>
    <mergeCell ref="R631:R635"/>
    <mergeCell ref="R545:R549"/>
    <mergeCell ref="R551:R555"/>
    <mergeCell ref="P649:P653"/>
    <mergeCell ref="M649:M653"/>
    <mergeCell ref="M643:M647"/>
    <mergeCell ref="P631:P635"/>
    <mergeCell ref="N643:N647"/>
    <mergeCell ref="L563:L567"/>
    <mergeCell ref="N619:N623"/>
    <mergeCell ref="N601:N605"/>
    <mergeCell ref="O613:O617"/>
    <mergeCell ref="P613:P617"/>
    <mergeCell ref="O625:O629"/>
    <mergeCell ref="M619:M623"/>
    <mergeCell ref="M625:M629"/>
    <mergeCell ref="F613:F617"/>
    <mergeCell ref="F582:F586"/>
    <mergeCell ref="G582:G586"/>
    <mergeCell ref="H588:H592"/>
    <mergeCell ref="H607:H611"/>
    <mergeCell ref="G649:G653"/>
    <mergeCell ref="H637:H641"/>
    <mergeCell ref="F607:F611"/>
    <mergeCell ref="I588:I592"/>
    <mergeCell ref="G607:G611"/>
    <mergeCell ref="R613:R617"/>
    <mergeCell ref="Q575:Q579"/>
    <mergeCell ref="M631:M635"/>
    <mergeCell ref="Q569:Q573"/>
    <mergeCell ref="H595:H599"/>
    <mergeCell ref="I595:I599"/>
    <mergeCell ref="H649:H653"/>
    <mergeCell ref="N607:N611"/>
    <mergeCell ref="M595:M599"/>
    <mergeCell ref="H601:H605"/>
    <mergeCell ref="G575:G579"/>
    <mergeCell ref="G563:G567"/>
    <mergeCell ref="O582:O586"/>
    <mergeCell ref="F588:F592"/>
    <mergeCell ref="H539:H543"/>
    <mergeCell ref="M528:M532"/>
    <mergeCell ref="G613:G617"/>
    <mergeCell ref="I563:I567"/>
    <mergeCell ref="M551:M555"/>
    <mergeCell ref="O619:O623"/>
    <mergeCell ref="Q619:Q623"/>
    <mergeCell ref="F631:F635"/>
    <mergeCell ref="G619:G623"/>
    <mergeCell ref="O588:O592"/>
    <mergeCell ref="N588:N592"/>
    <mergeCell ref="Q601:Q605"/>
    <mergeCell ref="N533:N537"/>
    <mergeCell ref="N539:N543"/>
    <mergeCell ref="G539:G543"/>
    <mergeCell ref="M588:M592"/>
    <mergeCell ref="G595:G599"/>
    <mergeCell ref="G601:G605"/>
    <mergeCell ref="F595:F599"/>
    <mergeCell ref="F649:F653"/>
    <mergeCell ref="P539:P543"/>
    <mergeCell ref="P533:P537"/>
    <mergeCell ref="I625:I629"/>
    <mergeCell ref="P607:P611"/>
    <mergeCell ref="C483:C488"/>
    <mergeCell ref="F497:F501"/>
    <mergeCell ref="G497:G501"/>
    <mergeCell ref="H497:H501"/>
    <mergeCell ref="I497:I501"/>
    <mergeCell ref="I371:I375"/>
    <mergeCell ref="J371:J375"/>
    <mergeCell ref="C366:C370"/>
    <mergeCell ref="N371:N375"/>
    <mergeCell ref="O371:O375"/>
    <mergeCell ref="P371:P375"/>
    <mergeCell ref="C376:C380"/>
    <mergeCell ref="F376:F380"/>
    <mergeCell ref="G376:G380"/>
    <mergeCell ref="H376:H380"/>
    <mergeCell ref="I376:I380"/>
    <mergeCell ref="J376:J380"/>
    <mergeCell ref="N376:N380"/>
    <mergeCell ref="O376:O380"/>
    <mergeCell ref="P497:P501"/>
    <mergeCell ref="J423:J427"/>
    <mergeCell ref="L441:L445"/>
    <mergeCell ref="N441:N445"/>
    <mergeCell ref="M435:M439"/>
    <mergeCell ref="G387:G391"/>
    <mergeCell ref="F491:F495"/>
    <mergeCell ref="C392:C396"/>
    <mergeCell ref="F392:F396"/>
    <mergeCell ref="G392:G396"/>
    <mergeCell ref="H491:H495"/>
    <mergeCell ref="I491:I495"/>
    <mergeCell ref="K497:K501"/>
    <mergeCell ref="L484:L488"/>
    <mergeCell ref="R491:R495"/>
    <mergeCell ref="A526:R526"/>
    <mergeCell ref="P503:P507"/>
    <mergeCell ref="Q503:Q507"/>
    <mergeCell ref="R503:R507"/>
    <mergeCell ref="G515:G519"/>
    <mergeCell ref="I397:I401"/>
    <mergeCell ref="J397:J401"/>
    <mergeCell ref="M397:M401"/>
    <mergeCell ref="N397:N401"/>
    <mergeCell ref="O397:O401"/>
    <mergeCell ref="P397:P401"/>
    <mergeCell ref="O521:O525"/>
    <mergeCell ref="P521:P525"/>
    <mergeCell ref="F521:F525"/>
    <mergeCell ref="M521:M525"/>
    <mergeCell ref="G521:G525"/>
    <mergeCell ref="H521:H525"/>
    <mergeCell ref="G509:G513"/>
    <mergeCell ref="H509:H513"/>
    <mergeCell ref="I509:I513"/>
    <mergeCell ref="P509:P513"/>
    <mergeCell ref="Q509:Q513"/>
    <mergeCell ref="R509:R513"/>
    <mergeCell ref="O497:O501"/>
    <mergeCell ref="F471:F475"/>
    <mergeCell ref="O423:O427"/>
    <mergeCell ref="R497:R501"/>
    <mergeCell ref="I484:I488"/>
    <mergeCell ref="F484:F488"/>
    <mergeCell ref="B483:B488"/>
    <mergeCell ref="H392:H396"/>
    <mergeCell ref="P441:P445"/>
    <mergeCell ref="K459:K463"/>
    <mergeCell ref="C361:C365"/>
    <mergeCell ref="F361:F365"/>
    <mergeCell ref="G361:G365"/>
    <mergeCell ref="H361:H365"/>
    <mergeCell ref="I361:I365"/>
    <mergeCell ref="J361:J365"/>
    <mergeCell ref="M361:M365"/>
    <mergeCell ref="N361:N365"/>
    <mergeCell ref="F447:F451"/>
    <mergeCell ref="H447:H451"/>
    <mergeCell ref="L447:L451"/>
    <mergeCell ref="L366:L370"/>
    <mergeCell ref="L371:L375"/>
    <mergeCell ref="F423:F427"/>
    <mergeCell ref="F429:F433"/>
    <mergeCell ref="L397:L401"/>
    <mergeCell ref="C371:C375"/>
    <mergeCell ref="F371:F375"/>
    <mergeCell ref="G371:G375"/>
    <mergeCell ref="H371:H375"/>
    <mergeCell ref="P423:P427"/>
    <mergeCell ref="H387:H391"/>
    <mergeCell ref="P376:P380"/>
    <mergeCell ref="M376:M380"/>
    <mergeCell ref="M371:M375"/>
    <mergeCell ref="M366:M370"/>
    <mergeCell ref="M423:M427"/>
    <mergeCell ref="N410:N414"/>
    <mergeCell ref="O410:O414"/>
    <mergeCell ref="J266:J270"/>
    <mergeCell ref="C356:C360"/>
    <mergeCell ref="F356:F360"/>
    <mergeCell ref="G356:G360"/>
    <mergeCell ref="H356:H360"/>
    <mergeCell ref="I356:I360"/>
    <mergeCell ref="J356:J360"/>
    <mergeCell ref="M356:M360"/>
    <mergeCell ref="N356:N360"/>
    <mergeCell ref="O356:O360"/>
    <mergeCell ref="P356:P360"/>
    <mergeCell ref="H346:H350"/>
    <mergeCell ref="F346:F350"/>
    <mergeCell ref="I346:I350"/>
    <mergeCell ref="J346:J350"/>
    <mergeCell ref="M346:M350"/>
    <mergeCell ref="M325:M329"/>
    <mergeCell ref="N325:N329"/>
    <mergeCell ref="O325:O329"/>
    <mergeCell ref="P325:P329"/>
    <mergeCell ref="C346:C355"/>
    <mergeCell ref="O336:O340"/>
    <mergeCell ref="H266:H270"/>
    <mergeCell ref="C245:C249"/>
    <mergeCell ref="H245:H249"/>
    <mergeCell ref="G245:G249"/>
    <mergeCell ref="F230:F234"/>
    <mergeCell ref="F235:F239"/>
    <mergeCell ref="L235:L239"/>
    <mergeCell ref="C281:C285"/>
    <mergeCell ref="C276:C280"/>
    <mergeCell ref="N271:N275"/>
    <mergeCell ref="O271:O275"/>
    <mergeCell ref="P271:P275"/>
    <mergeCell ref="H297:H301"/>
    <mergeCell ref="H281:H285"/>
    <mergeCell ref="H276:H280"/>
    <mergeCell ref="I281:I285"/>
    <mergeCell ref="G281:G285"/>
    <mergeCell ref="G276:G280"/>
    <mergeCell ref="I276:I280"/>
    <mergeCell ref="J276:J280"/>
    <mergeCell ref="J281:J285"/>
    <mergeCell ref="L271:L275"/>
    <mergeCell ref="L266:L270"/>
    <mergeCell ref="L276:L280"/>
    <mergeCell ref="L281:L285"/>
    <mergeCell ref="C286:C290"/>
    <mergeCell ref="G286:G290"/>
    <mergeCell ref="H286:H290"/>
    <mergeCell ref="I286:I290"/>
    <mergeCell ref="G297:G301"/>
    <mergeCell ref="O286:O290"/>
    <mergeCell ref="P286:P290"/>
    <mergeCell ref="L286:L290"/>
    <mergeCell ref="C230:C234"/>
    <mergeCell ref="G230:G234"/>
    <mergeCell ref="H230:H234"/>
    <mergeCell ref="I230:I234"/>
    <mergeCell ref="J230:J234"/>
    <mergeCell ref="M230:M234"/>
    <mergeCell ref="N230:N234"/>
    <mergeCell ref="O230:O234"/>
    <mergeCell ref="P230:P234"/>
    <mergeCell ref="C235:C239"/>
    <mergeCell ref="G235:G239"/>
    <mergeCell ref="H235:H239"/>
    <mergeCell ref="I235:I239"/>
    <mergeCell ref="J235:J239"/>
    <mergeCell ref="M235:M239"/>
    <mergeCell ref="N235:N239"/>
    <mergeCell ref="J240:J244"/>
    <mergeCell ref="M240:M244"/>
    <mergeCell ref="C209:C214"/>
    <mergeCell ref="C220:C224"/>
    <mergeCell ref="G220:G224"/>
    <mergeCell ref="H220:H224"/>
    <mergeCell ref="I220:I224"/>
    <mergeCell ref="J220:J224"/>
    <mergeCell ref="M220:M224"/>
    <mergeCell ref="N220:N224"/>
    <mergeCell ref="F220:F224"/>
    <mergeCell ref="C225:C229"/>
    <mergeCell ref="G225:G229"/>
    <mergeCell ref="H225:H229"/>
    <mergeCell ref="I225:I229"/>
    <mergeCell ref="J225:J229"/>
    <mergeCell ref="M225:M229"/>
    <mergeCell ref="F225:F229"/>
    <mergeCell ref="N225:N229"/>
    <mergeCell ref="L220:L224"/>
    <mergeCell ref="C199:C203"/>
    <mergeCell ref="F199:F203"/>
    <mergeCell ref="G199:G203"/>
    <mergeCell ref="H199:H203"/>
    <mergeCell ref="I199:I203"/>
    <mergeCell ref="J199:J203"/>
    <mergeCell ref="M199:M203"/>
    <mergeCell ref="N199:N203"/>
    <mergeCell ref="O199:O203"/>
    <mergeCell ref="P199:P203"/>
    <mergeCell ref="H204:H208"/>
    <mergeCell ref="I204:I208"/>
    <mergeCell ref="J204:J208"/>
    <mergeCell ref="M204:M208"/>
    <mergeCell ref="N204:N208"/>
    <mergeCell ref="O204:O208"/>
    <mergeCell ref="P204:P208"/>
    <mergeCell ref="C204:C208"/>
    <mergeCell ref="F204:F208"/>
    <mergeCell ref="G204:G208"/>
    <mergeCell ref="L204:L208"/>
    <mergeCell ref="L199:L203"/>
    <mergeCell ref="C174:C178"/>
    <mergeCell ref="F174:F178"/>
    <mergeCell ref="G174:G178"/>
    <mergeCell ref="H174:H178"/>
    <mergeCell ref="I174:I178"/>
    <mergeCell ref="J174:J178"/>
    <mergeCell ref="M174:M178"/>
    <mergeCell ref="N174:N178"/>
    <mergeCell ref="O174:O178"/>
    <mergeCell ref="P174:P178"/>
    <mergeCell ref="C194:C198"/>
    <mergeCell ref="F194:F198"/>
    <mergeCell ref="G194:G198"/>
    <mergeCell ref="H194:H198"/>
    <mergeCell ref="I194:I198"/>
    <mergeCell ref="J194:J198"/>
    <mergeCell ref="M194:M198"/>
    <mergeCell ref="N194:N198"/>
    <mergeCell ref="O194:O198"/>
    <mergeCell ref="P194:P198"/>
    <mergeCell ref="C179:C183"/>
    <mergeCell ref="H179:H183"/>
    <mergeCell ref="C184:C188"/>
    <mergeCell ref="H184:H188"/>
    <mergeCell ref="C189:C193"/>
    <mergeCell ref="H189:H193"/>
    <mergeCell ref="L174:L178"/>
    <mergeCell ref="I184:I188"/>
    <mergeCell ref="I189:I193"/>
    <mergeCell ref="J184:J188"/>
    <mergeCell ref="J189:J193"/>
    <mergeCell ref="I179:I183"/>
    <mergeCell ref="F159:F163"/>
    <mergeCell ref="G159:G163"/>
    <mergeCell ref="H159:H168"/>
    <mergeCell ref="I159:I163"/>
    <mergeCell ref="M159:M168"/>
    <mergeCell ref="N159:N163"/>
    <mergeCell ref="O159:O163"/>
    <mergeCell ref="P159:P163"/>
    <mergeCell ref="P164:P168"/>
    <mergeCell ref="C164:C168"/>
    <mergeCell ref="F164:F168"/>
    <mergeCell ref="G164:G168"/>
    <mergeCell ref="I164:I168"/>
    <mergeCell ref="N164:N168"/>
    <mergeCell ref="O164:O168"/>
    <mergeCell ref="M169:M173"/>
    <mergeCell ref="N169:N173"/>
    <mergeCell ref="O169:O173"/>
    <mergeCell ref="P169:P173"/>
    <mergeCell ref="I169:I173"/>
    <mergeCell ref="J169:J173"/>
    <mergeCell ref="L164:L168"/>
    <mergeCell ref="K164:K168"/>
    <mergeCell ref="L169:L173"/>
    <mergeCell ref="C153:C157"/>
    <mergeCell ref="F153:F157"/>
    <mergeCell ref="G153:G157"/>
    <mergeCell ref="H153:H157"/>
    <mergeCell ref="I153:I157"/>
    <mergeCell ref="J153:J157"/>
    <mergeCell ref="M153:M157"/>
    <mergeCell ref="N153:N157"/>
    <mergeCell ref="O153:O157"/>
    <mergeCell ref="P153:P157"/>
    <mergeCell ref="H133:H137"/>
    <mergeCell ref="I133:I137"/>
    <mergeCell ref="M133:M142"/>
    <mergeCell ref="N133:N137"/>
    <mergeCell ref="K138:K142"/>
    <mergeCell ref="L138:L142"/>
    <mergeCell ref="N148:N152"/>
    <mergeCell ref="J143:J147"/>
    <mergeCell ref="M143:M147"/>
    <mergeCell ref="C148:C152"/>
    <mergeCell ref="F148:F152"/>
    <mergeCell ref="P138:P142"/>
    <mergeCell ref="G148:G152"/>
    <mergeCell ref="H148:H152"/>
    <mergeCell ref="I148:I152"/>
    <mergeCell ref="J148:J152"/>
    <mergeCell ref="M148:M152"/>
    <mergeCell ref="L153:L157"/>
    <mergeCell ref="M117:M121"/>
    <mergeCell ref="N117:N121"/>
    <mergeCell ref="N138:N142"/>
    <mergeCell ref="N143:N147"/>
    <mergeCell ref="C143:C147"/>
    <mergeCell ref="F143:F147"/>
    <mergeCell ref="G143:G147"/>
    <mergeCell ref="H143:H147"/>
    <mergeCell ref="I143:I147"/>
    <mergeCell ref="C138:C142"/>
    <mergeCell ref="F138:F142"/>
    <mergeCell ref="C112:C116"/>
    <mergeCell ref="F112:F116"/>
    <mergeCell ref="H138:H142"/>
    <mergeCell ref="G138:G142"/>
    <mergeCell ref="C117:C121"/>
    <mergeCell ref="F117:F121"/>
    <mergeCell ref="G117:G121"/>
    <mergeCell ref="H117:H121"/>
    <mergeCell ref="I117:I121"/>
    <mergeCell ref="J117:J121"/>
    <mergeCell ref="F133:F137"/>
    <mergeCell ref="G133:G137"/>
    <mergeCell ref="G112:G116"/>
    <mergeCell ref="I138:I142"/>
    <mergeCell ref="M112:M116"/>
    <mergeCell ref="L112:L116"/>
    <mergeCell ref="L127:L131"/>
    <mergeCell ref="M127:M131"/>
    <mergeCell ref="L143:L147"/>
    <mergeCell ref="L117:L121"/>
    <mergeCell ref="H127:H131"/>
    <mergeCell ref="H82:H86"/>
    <mergeCell ref="I82:I86"/>
    <mergeCell ref="J82:J86"/>
    <mergeCell ref="M82:M86"/>
    <mergeCell ref="L82:L86"/>
    <mergeCell ref="L77:L81"/>
    <mergeCell ref="C92:C96"/>
    <mergeCell ref="G92:G96"/>
    <mergeCell ref="H92:H96"/>
    <mergeCell ref="I92:I96"/>
    <mergeCell ref="M92:M96"/>
    <mergeCell ref="N92:N96"/>
    <mergeCell ref="O92:O96"/>
    <mergeCell ref="P92:P96"/>
    <mergeCell ref="C97:C101"/>
    <mergeCell ref="F97:F101"/>
    <mergeCell ref="G97:G101"/>
    <mergeCell ref="H97:H101"/>
    <mergeCell ref="I97:I101"/>
    <mergeCell ref="J97:J101"/>
    <mergeCell ref="M97:M101"/>
    <mergeCell ref="N97:N101"/>
    <mergeCell ref="O97:O101"/>
    <mergeCell ref="P97:P101"/>
    <mergeCell ref="L92:L96"/>
    <mergeCell ref="J92:J96"/>
    <mergeCell ref="L97:L101"/>
    <mergeCell ref="F87:F91"/>
    <mergeCell ref="C87:C91"/>
    <mergeCell ref="C57:C61"/>
    <mergeCell ref="F57:F61"/>
    <mergeCell ref="G57:G61"/>
    <mergeCell ref="H57:H61"/>
    <mergeCell ref="I57:I61"/>
    <mergeCell ref="J57:J61"/>
    <mergeCell ref="M57:M61"/>
    <mergeCell ref="N57:N61"/>
    <mergeCell ref="O57:O61"/>
    <mergeCell ref="P57:P61"/>
    <mergeCell ref="L57:L61"/>
    <mergeCell ref="I47:I51"/>
    <mergeCell ref="J47:J51"/>
    <mergeCell ref="M47:M51"/>
    <mergeCell ref="C62:C66"/>
    <mergeCell ref="F62:F66"/>
    <mergeCell ref="G62:G66"/>
    <mergeCell ref="H62:H66"/>
    <mergeCell ref="I62:I66"/>
    <mergeCell ref="J62:J66"/>
    <mergeCell ref="M62:M66"/>
    <mergeCell ref="L62:L66"/>
    <mergeCell ref="N62:N66"/>
    <mergeCell ref="O62:O66"/>
    <mergeCell ref="P62:P66"/>
    <mergeCell ref="N47:N51"/>
    <mergeCell ref="O47:O51"/>
    <mergeCell ref="P47:P51"/>
    <mergeCell ref="N37:N41"/>
    <mergeCell ref="O37:O41"/>
    <mergeCell ref="P37:P41"/>
    <mergeCell ref="C42:C46"/>
    <mergeCell ref="F42:F46"/>
    <mergeCell ref="G42:G46"/>
    <mergeCell ref="H42:H46"/>
    <mergeCell ref="I42:I46"/>
    <mergeCell ref="J42:J46"/>
    <mergeCell ref="M42:M46"/>
    <mergeCell ref="N42:N46"/>
    <mergeCell ref="O42:O46"/>
    <mergeCell ref="P42:P46"/>
    <mergeCell ref="L37:L41"/>
    <mergeCell ref="L42:L46"/>
    <mergeCell ref="C52:C56"/>
    <mergeCell ref="F52:F56"/>
    <mergeCell ref="G52:G56"/>
    <mergeCell ref="H52:H56"/>
    <mergeCell ref="I52:I56"/>
    <mergeCell ref="J52:J56"/>
    <mergeCell ref="M52:M56"/>
    <mergeCell ref="N52:N56"/>
    <mergeCell ref="O52:O56"/>
    <mergeCell ref="C47:C51"/>
    <mergeCell ref="G47:G51"/>
    <mergeCell ref="H47:H51"/>
    <mergeCell ref="P52:P56"/>
    <mergeCell ref="C37:C41"/>
    <mergeCell ref="F37:F41"/>
    <mergeCell ref="G37:G41"/>
    <mergeCell ref="H37:H41"/>
    <mergeCell ref="R22:R26"/>
    <mergeCell ref="C27:C31"/>
    <mergeCell ref="F27:F31"/>
    <mergeCell ref="G27:G31"/>
    <mergeCell ref="H27:H31"/>
    <mergeCell ref="I27:I31"/>
    <mergeCell ref="J27:J31"/>
    <mergeCell ref="M27:M31"/>
    <mergeCell ref="N27:N31"/>
    <mergeCell ref="O27:O31"/>
    <mergeCell ref="P27:P31"/>
    <mergeCell ref="C32:C36"/>
    <mergeCell ref="F32:F36"/>
    <mergeCell ref="G32:G36"/>
    <mergeCell ref="H32:H36"/>
    <mergeCell ref="I32:I36"/>
    <mergeCell ref="J32:J36"/>
    <mergeCell ref="M32:M36"/>
    <mergeCell ref="N32:N36"/>
    <mergeCell ref="O32:O36"/>
    <mergeCell ref="P32:P36"/>
    <mergeCell ref="Q27:Q31"/>
    <mergeCell ref="R27:R31"/>
    <mergeCell ref="Q32:Q36"/>
    <mergeCell ref="R32:R36"/>
    <mergeCell ref="Q22:Q26"/>
    <mergeCell ref="C6:C11"/>
    <mergeCell ref="J17:J21"/>
    <mergeCell ref="M17:M21"/>
    <mergeCell ref="N17:N21"/>
    <mergeCell ref="O17:O21"/>
    <mergeCell ref="P17:P21"/>
    <mergeCell ref="L17:L21"/>
    <mergeCell ref="C22:C26"/>
    <mergeCell ref="F22:F26"/>
    <mergeCell ref="G22:G26"/>
    <mergeCell ref="H22:H26"/>
    <mergeCell ref="I22:I26"/>
    <mergeCell ref="J22:J26"/>
    <mergeCell ref="M22:M26"/>
    <mergeCell ref="N22:N26"/>
    <mergeCell ref="O22:O26"/>
    <mergeCell ref="P22:P26"/>
    <mergeCell ref="A2:R2"/>
    <mergeCell ref="A3:R3"/>
    <mergeCell ref="A4:A5"/>
    <mergeCell ref="B4:B5"/>
    <mergeCell ref="C4:C5"/>
    <mergeCell ref="F4:F5"/>
    <mergeCell ref="G4:G5"/>
    <mergeCell ref="H4:H5"/>
    <mergeCell ref="I4:I5"/>
    <mergeCell ref="J4:Q4"/>
    <mergeCell ref="F7:F16"/>
    <mergeCell ref="G7:G16"/>
    <mergeCell ref="H7:H16"/>
    <mergeCell ref="I7:I11"/>
    <mergeCell ref="C17:C21"/>
    <mergeCell ref="F17:F21"/>
    <mergeCell ref="G17:G21"/>
    <mergeCell ref="M7:M11"/>
    <mergeCell ref="N7:N11"/>
    <mergeCell ref="O7:O11"/>
    <mergeCell ref="P7:P11"/>
    <mergeCell ref="C12:C16"/>
    <mergeCell ref="I12:I16"/>
    <mergeCell ref="Q7:Q11"/>
    <mergeCell ref="R7:R11"/>
    <mergeCell ref="Q12:Q16"/>
    <mergeCell ref="R12:R16"/>
    <mergeCell ref="Q17:Q21"/>
    <mergeCell ref="R17:R21"/>
    <mergeCell ref="N12:N16"/>
    <mergeCell ref="O12:O16"/>
    <mergeCell ref="P12:P16"/>
    <mergeCell ref="A642:A647"/>
    <mergeCell ref="B642:B647"/>
    <mergeCell ref="C642:C647"/>
    <mergeCell ref="O649:O653"/>
    <mergeCell ref="A868:A893"/>
    <mergeCell ref="B868:B893"/>
    <mergeCell ref="C868:C873"/>
    <mergeCell ref="A693:A698"/>
    <mergeCell ref="B693:B698"/>
    <mergeCell ref="C693:C698"/>
    <mergeCell ref="A826:A866"/>
    <mergeCell ref="B826:B866"/>
    <mergeCell ref="A738:A753"/>
    <mergeCell ref="B738:B753"/>
    <mergeCell ref="G655:G659"/>
    <mergeCell ref="H655:H659"/>
    <mergeCell ref="I655:I659"/>
    <mergeCell ref="A666:R666"/>
    <mergeCell ref="M655:M659"/>
    <mergeCell ref="F655:F659"/>
    <mergeCell ref="F668:F672"/>
    <mergeCell ref="C667:C672"/>
    <mergeCell ref="P643:P647"/>
    <mergeCell ref="Q643:Q647"/>
    <mergeCell ref="R643:R647"/>
    <mergeCell ref="O643:O647"/>
    <mergeCell ref="A648:A653"/>
    <mergeCell ref="B648:B653"/>
    <mergeCell ref="G643:G647"/>
    <mergeCell ref="F643:F647"/>
    <mergeCell ref="M668:M672"/>
    <mergeCell ref="C673:C678"/>
    <mergeCell ref="B894:B909"/>
    <mergeCell ref="C874:C878"/>
    <mergeCell ref="A894:A909"/>
    <mergeCell ref="C978:C982"/>
    <mergeCell ref="C832:C836"/>
    <mergeCell ref="A700:R700"/>
    <mergeCell ref="R712:R716"/>
    <mergeCell ref="N723:N727"/>
    <mergeCell ref="O723:O727"/>
    <mergeCell ref="M733:M737"/>
    <mergeCell ref="R707:R711"/>
    <mergeCell ref="L702:L706"/>
    <mergeCell ref="L707:L711"/>
    <mergeCell ref="N702:N706"/>
    <mergeCell ref="L694:L698"/>
    <mergeCell ref="N694:N698"/>
    <mergeCell ref="M694:M698"/>
    <mergeCell ref="K694:K698"/>
    <mergeCell ref="J921:J925"/>
    <mergeCell ref="J926:J930"/>
    <mergeCell ref="F895:F899"/>
    <mergeCell ref="I911:I940"/>
    <mergeCell ref="A699:R699"/>
    <mergeCell ref="R694:R698"/>
    <mergeCell ref="C842:C846"/>
    <mergeCell ref="E842:E846"/>
    <mergeCell ref="F842:F846"/>
    <mergeCell ref="E847:E851"/>
    <mergeCell ref="J847:J851"/>
    <mergeCell ref="L847:L851"/>
    <mergeCell ref="C852:C856"/>
    <mergeCell ref="E852:E856"/>
    <mergeCell ref="C648:C653"/>
    <mergeCell ref="B562:B567"/>
    <mergeCell ref="C562:C567"/>
    <mergeCell ref="A574:A579"/>
    <mergeCell ref="B574:B579"/>
    <mergeCell ref="H582:H586"/>
    <mergeCell ref="I582:I586"/>
    <mergeCell ref="H557:H561"/>
    <mergeCell ref="C574:C579"/>
    <mergeCell ref="G557:G561"/>
    <mergeCell ref="B581:B586"/>
    <mergeCell ref="A580:R580"/>
    <mergeCell ref="M582:M586"/>
    <mergeCell ref="A581:A586"/>
    <mergeCell ref="Q557:Q561"/>
    <mergeCell ref="C581:C586"/>
    <mergeCell ref="A594:A599"/>
    <mergeCell ref="B594:B599"/>
    <mergeCell ref="C594:C599"/>
    <mergeCell ref="A556:A561"/>
    <mergeCell ref="B556:B561"/>
    <mergeCell ref="C556:C561"/>
    <mergeCell ref="A612:A617"/>
    <mergeCell ref="B612:B617"/>
    <mergeCell ref="C612:C617"/>
    <mergeCell ref="A606:A611"/>
    <mergeCell ref="B606:B611"/>
    <mergeCell ref="C606:C611"/>
    <mergeCell ref="A624:A629"/>
    <mergeCell ref="B624:B629"/>
    <mergeCell ref="C624:C629"/>
    <mergeCell ref="A618:A623"/>
    <mergeCell ref="C568:C573"/>
    <mergeCell ref="M539:M543"/>
    <mergeCell ref="F575:F579"/>
    <mergeCell ref="I545:I549"/>
    <mergeCell ref="L557:L561"/>
    <mergeCell ref="F557:F561"/>
    <mergeCell ref="A544:A549"/>
    <mergeCell ref="B544:B549"/>
    <mergeCell ref="A636:A641"/>
    <mergeCell ref="B636:B641"/>
    <mergeCell ref="C636:C641"/>
    <mergeCell ref="A630:A635"/>
    <mergeCell ref="B630:B635"/>
    <mergeCell ref="C630:C635"/>
    <mergeCell ref="C600:C605"/>
    <mergeCell ref="B600:B605"/>
    <mergeCell ref="A562:A567"/>
    <mergeCell ref="B618:B623"/>
    <mergeCell ref="C618:C623"/>
    <mergeCell ref="B587:B592"/>
    <mergeCell ref="A600:A605"/>
    <mergeCell ref="F637:F641"/>
    <mergeCell ref="G588:G592"/>
    <mergeCell ref="A508:A513"/>
    <mergeCell ref="B508:B513"/>
    <mergeCell ref="G545:G549"/>
    <mergeCell ref="F509:F513"/>
    <mergeCell ref="P557:P561"/>
    <mergeCell ref="I539:I543"/>
    <mergeCell ref="R557:R561"/>
    <mergeCell ref="Q563:Q567"/>
    <mergeCell ref="R563:R567"/>
    <mergeCell ref="Q588:Q592"/>
    <mergeCell ref="R582:R586"/>
    <mergeCell ref="P588:P592"/>
    <mergeCell ref="Q551:Q555"/>
    <mergeCell ref="I528:I537"/>
    <mergeCell ref="P582:P586"/>
    <mergeCell ref="Q582:Q586"/>
    <mergeCell ref="P569:P573"/>
    <mergeCell ref="C550:C555"/>
    <mergeCell ref="C538:C543"/>
    <mergeCell ref="N545:N549"/>
    <mergeCell ref="N551:N555"/>
    <mergeCell ref="B550:B555"/>
    <mergeCell ref="O539:O543"/>
    <mergeCell ref="O545:O549"/>
    <mergeCell ref="O551:O555"/>
    <mergeCell ref="O563:O567"/>
    <mergeCell ref="M563:M567"/>
    <mergeCell ref="H575:H579"/>
    <mergeCell ref="I575:I579"/>
    <mergeCell ref="N563:N567"/>
    <mergeCell ref="A568:A573"/>
    <mergeCell ref="B568:B573"/>
    <mergeCell ref="A502:A507"/>
    <mergeCell ref="Q533:Q537"/>
    <mergeCell ref="R533:R537"/>
    <mergeCell ref="M515:M519"/>
    <mergeCell ref="Q521:Q525"/>
    <mergeCell ref="R521:R525"/>
    <mergeCell ref="A514:A519"/>
    <mergeCell ref="B514:B519"/>
    <mergeCell ref="R528:R532"/>
    <mergeCell ref="Q528:Q532"/>
    <mergeCell ref="C514:C519"/>
    <mergeCell ref="C508:C513"/>
    <mergeCell ref="B527:B537"/>
    <mergeCell ref="A520:A525"/>
    <mergeCell ref="B520:B525"/>
    <mergeCell ref="C520:C525"/>
    <mergeCell ref="F515:F519"/>
    <mergeCell ref="I503:I507"/>
    <mergeCell ref="I521:I525"/>
    <mergeCell ref="G503:G507"/>
    <mergeCell ref="P528:P532"/>
    <mergeCell ref="H515:H519"/>
    <mergeCell ref="O515:O519"/>
    <mergeCell ref="P515:P519"/>
    <mergeCell ref="Q515:Q519"/>
    <mergeCell ref="R515:R519"/>
    <mergeCell ref="M509:M513"/>
    <mergeCell ref="N521:N525"/>
    <mergeCell ref="O533:O537"/>
    <mergeCell ref="C502:C507"/>
    <mergeCell ref="O503:O507"/>
    <mergeCell ref="N528:N532"/>
    <mergeCell ref="Q497:Q501"/>
    <mergeCell ref="A464:A469"/>
    <mergeCell ref="B464:B469"/>
    <mergeCell ref="C464:C469"/>
    <mergeCell ref="N465:N469"/>
    <mergeCell ref="O465:O469"/>
    <mergeCell ref="P465:P469"/>
    <mergeCell ref="I465:I469"/>
    <mergeCell ref="F465:F469"/>
    <mergeCell ref="G465:G469"/>
    <mergeCell ref="H465:H469"/>
    <mergeCell ref="M465:M469"/>
    <mergeCell ref="A496:A501"/>
    <mergeCell ref="B496:B501"/>
    <mergeCell ref="C496:C501"/>
    <mergeCell ref="A490:A495"/>
    <mergeCell ref="B490:B495"/>
    <mergeCell ref="C490:C495"/>
    <mergeCell ref="M471:M475"/>
    <mergeCell ref="M477:M481"/>
    <mergeCell ref="G471:G475"/>
    <mergeCell ref="N497:N501"/>
    <mergeCell ref="H471:H475"/>
    <mergeCell ref="A476:A481"/>
    <mergeCell ref="G477:G481"/>
    <mergeCell ref="H477:H481"/>
    <mergeCell ref="I477:I481"/>
    <mergeCell ref="G484:G488"/>
    <mergeCell ref="H484:H488"/>
    <mergeCell ref="O477:O481"/>
    <mergeCell ref="P477:P481"/>
    <mergeCell ref="A483:A488"/>
    <mergeCell ref="N491:N495"/>
    <mergeCell ref="R459:R463"/>
    <mergeCell ref="A452:A457"/>
    <mergeCell ref="B452:B457"/>
    <mergeCell ref="C452:C457"/>
    <mergeCell ref="Q453:Q457"/>
    <mergeCell ref="R453:R457"/>
    <mergeCell ref="G459:G463"/>
    <mergeCell ref="H459:H463"/>
    <mergeCell ref="M453:M457"/>
    <mergeCell ref="G453:G457"/>
    <mergeCell ref="H453:H457"/>
    <mergeCell ref="B458:B463"/>
    <mergeCell ref="C458:C463"/>
    <mergeCell ref="L459:L463"/>
    <mergeCell ref="N459:N463"/>
    <mergeCell ref="I447:I451"/>
    <mergeCell ref="M447:M451"/>
    <mergeCell ref="N447:N451"/>
    <mergeCell ref="I453:I457"/>
    <mergeCell ref="F459:F463"/>
    <mergeCell ref="N453:N457"/>
    <mergeCell ref="O453:O457"/>
    <mergeCell ref="Q465:Q469"/>
    <mergeCell ref="R465:R469"/>
    <mergeCell ref="A458:A463"/>
    <mergeCell ref="P453:P457"/>
    <mergeCell ref="F453:F457"/>
    <mergeCell ref="K453:K457"/>
    <mergeCell ref="L453:L457"/>
    <mergeCell ref="A489:R489"/>
    <mergeCell ref="K484:K488"/>
    <mergeCell ref="R441:R445"/>
    <mergeCell ref="A434:A439"/>
    <mergeCell ref="B434:B439"/>
    <mergeCell ref="C434:C439"/>
    <mergeCell ref="F435:F439"/>
    <mergeCell ref="G435:G439"/>
    <mergeCell ref="H435:H439"/>
    <mergeCell ref="Q447:Q451"/>
    <mergeCell ref="R447:R451"/>
    <mergeCell ref="A440:A445"/>
    <mergeCell ref="B440:B445"/>
    <mergeCell ref="C440:C445"/>
    <mergeCell ref="F441:F445"/>
    <mergeCell ref="H441:H445"/>
    <mergeCell ref="K441:K445"/>
    <mergeCell ref="R435:R439"/>
    <mergeCell ref="G441:G445"/>
    <mergeCell ref="I441:I445"/>
    <mergeCell ref="M441:M445"/>
    <mergeCell ref="I435:I439"/>
    <mergeCell ref="A446:A451"/>
    <mergeCell ref="B446:B451"/>
    <mergeCell ref="C446:C451"/>
    <mergeCell ref="N435:N439"/>
    <mergeCell ref="G447:G451"/>
    <mergeCell ref="O441:O445"/>
    <mergeCell ref="Q441:Q445"/>
    <mergeCell ref="A415:A420"/>
    <mergeCell ref="B415:B420"/>
    <mergeCell ref="C415:C420"/>
    <mergeCell ref="N416:N420"/>
    <mergeCell ref="O416:O420"/>
    <mergeCell ref="P416:P420"/>
    <mergeCell ref="G416:G420"/>
    <mergeCell ref="H416:H420"/>
    <mergeCell ref="R404:R408"/>
    <mergeCell ref="G404:G408"/>
    <mergeCell ref="G410:G414"/>
    <mergeCell ref="B428:B433"/>
    <mergeCell ref="C428:C433"/>
    <mergeCell ref="A422:A427"/>
    <mergeCell ref="B422:B427"/>
    <mergeCell ref="C422:C427"/>
    <mergeCell ref="G423:G427"/>
    <mergeCell ref="K423:K427"/>
    <mergeCell ref="J429:J433"/>
    <mergeCell ref="K429:K433"/>
    <mergeCell ref="L429:L433"/>
    <mergeCell ref="N429:N433"/>
    <mergeCell ref="A428:A433"/>
    <mergeCell ref="G429:G433"/>
    <mergeCell ref="I429:I433"/>
    <mergeCell ref="L423:L427"/>
    <mergeCell ref="N423:N427"/>
    <mergeCell ref="Q429:Q433"/>
    <mergeCell ref="H423:H427"/>
    <mergeCell ref="I423:I427"/>
    <mergeCell ref="H404:H408"/>
    <mergeCell ref="I404:I408"/>
    <mergeCell ref="A381:A401"/>
    <mergeCell ref="B381:B401"/>
    <mergeCell ref="C381:C386"/>
    <mergeCell ref="P382:P386"/>
    <mergeCell ref="Q382:Q386"/>
    <mergeCell ref="Q397:Q401"/>
    <mergeCell ref="R397:R401"/>
    <mergeCell ref="P410:P414"/>
    <mergeCell ref="Q410:Q414"/>
    <mergeCell ref="R410:R414"/>
    <mergeCell ref="A403:A408"/>
    <mergeCell ref="B403:B408"/>
    <mergeCell ref="C403:C408"/>
    <mergeCell ref="N404:N408"/>
    <mergeCell ref="O404:O408"/>
    <mergeCell ref="P404:P408"/>
    <mergeCell ref="Q404:Q408"/>
    <mergeCell ref="F382:F386"/>
    <mergeCell ref="G382:G386"/>
    <mergeCell ref="H382:H386"/>
    <mergeCell ref="I382:I386"/>
    <mergeCell ref="M382:M386"/>
    <mergeCell ref="N382:N386"/>
    <mergeCell ref="O382:O386"/>
    <mergeCell ref="R382:R386"/>
    <mergeCell ref="C397:C401"/>
    <mergeCell ref="F397:F401"/>
    <mergeCell ref="G397:G401"/>
    <mergeCell ref="H397:H401"/>
    <mergeCell ref="C387:C391"/>
    <mergeCell ref="F387:F391"/>
    <mergeCell ref="A409:A414"/>
    <mergeCell ref="A330:A380"/>
    <mergeCell ref="B330:B380"/>
    <mergeCell ref="C330:C335"/>
    <mergeCell ref="Q331:Q335"/>
    <mergeCell ref="R331:R335"/>
    <mergeCell ref="Q336:Q340"/>
    <mergeCell ref="R336:R340"/>
    <mergeCell ref="Q341:Q345"/>
    <mergeCell ref="R341:R345"/>
    <mergeCell ref="Q356:Q360"/>
    <mergeCell ref="C341:C345"/>
    <mergeCell ref="F341:F345"/>
    <mergeCell ref="G341:G345"/>
    <mergeCell ref="H341:H345"/>
    <mergeCell ref="I341:I345"/>
    <mergeCell ref="J341:J345"/>
    <mergeCell ref="F331:F335"/>
    <mergeCell ref="G331:G335"/>
    <mergeCell ref="H331:H335"/>
    <mergeCell ref="I331:I335"/>
    <mergeCell ref="M331:M335"/>
    <mergeCell ref="N331:N335"/>
    <mergeCell ref="C336:C340"/>
    <mergeCell ref="F336:F340"/>
    <mergeCell ref="G336:G340"/>
    <mergeCell ref="N346:N350"/>
    <mergeCell ref="O346:O350"/>
    <mergeCell ref="P346:P350"/>
    <mergeCell ref="F351:F355"/>
    <mergeCell ref="G351:G355"/>
    <mergeCell ref="H351:H355"/>
    <mergeCell ref="I351:I355"/>
    <mergeCell ref="N67:N71"/>
    <mergeCell ref="O67:O71"/>
    <mergeCell ref="P67:P71"/>
    <mergeCell ref="O148:O152"/>
    <mergeCell ref="P117:P121"/>
    <mergeCell ref="O133:O137"/>
    <mergeCell ref="P133:P137"/>
    <mergeCell ref="A324:A329"/>
    <mergeCell ref="B324:B329"/>
    <mergeCell ref="C324:C329"/>
    <mergeCell ref="Q325:Q329"/>
    <mergeCell ref="R325:R329"/>
    <mergeCell ref="A318:A323"/>
    <mergeCell ref="B318:B323"/>
    <mergeCell ref="C318:C323"/>
    <mergeCell ref="F319:F323"/>
    <mergeCell ref="G319:G323"/>
    <mergeCell ref="I319:I323"/>
    <mergeCell ref="M319:M323"/>
    <mergeCell ref="N319:N323"/>
    <mergeCell ref="O319:O323"/>
    <mergeCell ref="P319:P323"/>
    <mergeCell ref="F325:F329"/>
    <mergeCell ref="G325:G329"/>
    <mergeCell ref="H325:H329"/>
    <mergeCell ref="I325:I329"/>
    <mergeCell ref="K319:K323"/>
    <mergeCell ref="J72:J76"/>
    <mergeCell ref="M72:M76"/>
    <mergeCell ref="L72:L76"/>
    <mergeCell ref="C77:C81"/>
    <mergeCell ref="F77:F81"/>
    <mergeCell ref="A260:A290"/>
    <mergeCell ref="B260:B290"/>
    <mergeCell ref="C260:C265"/>
    <mergeCell ref="F261:F265"/>
    <mergeCell ref="F266:F270"/>
    <mergeCell ref="F271:F275"/>
    <mergeCell ref="F286:F290"/>
    <mergeCell ref="C72:C76"/>
    <mergeCell ref="F72:F76"/>
    <mergeCell ref="Q215:Q219"/>
    <mergeCell ref="J179:J183"/>
    <mergeCell ref="A302:A317"/>
    <mergeCell ref="B302:B317"/>
    <mergeCell ref="M313:M317"/>
    <mergeCell ref="F313:F317"/>
    <mergeCell ref="G313:G317"/>
    <mergeCell ref="H313:H317"/>
    <mergeCell ref="I313:I317"/>
    <mergeCell ref="G303:G307"/>
    <mergeCell ref="F303:F307"/>
    <mergeCell ref="G72:G76"/>
    <mergeCell ref="H72:H76"/>
    <mergeCell ref="I72:I76"/>
    <mergeCell ref="Q72:Q76"/>
    <mergeCell ref="G77:G81"/>
    <mergeCell ref="H77:H81"/>
    <mergeCell ref="I77:I81"/>
    <mergeCell ref="J77:J81"/>
    <mergeCell ref="M77:M81"/>
    <mergeCell ref="C82:C86"/>
    <mergeCell ref="F82:F86"/>
    <mergeCell ref="G82:G86"/>
    <mergeCell ref="I37:I41"/>
    <mergeCell ref="J37:J41"/>
    <mergeCell ref="M37:M41"/>
    <mergeCell ref="R210:R214"/>
    <mergeCell ref="R215:R219"/>
    <mergeCell ref="R225:R229"/>
    <mergeCell ref="Q230:Q234"/>
    <mergeCell ref="R62:R66"/>
    <mergeCell ref="A291:A301"/>
    <mergeCell ref="B291:B301"/>
    <mergeCell ref="C291:C296"/>
    <mergeCell ref="F292:F296"/>
    <mergeCell ref="F297:F301"/>
    <mergeCell ref="C297:C301"/>
    <mergeCell ref="G292:G296"/>
    <mergeCell ref="H292:H296"/>
    <mergeCell ref="I292:I296"/>
    <mergeCell ref="M292:M296"/>
    <mergeCell ref="N292:N296"/>
    <mergeCell ref="O292:O296"/>
    <mergeCell ref="P292:P296"/>
    <mergeCell ref="I297:I301"/>
    <mergeCell ref="J297:J301"/>
    <mergeCell ref="M297:M301"/>
    <mergeCell ref="C67:C71"/>
    <mergeCell ref="F67:F71"/>
    <mergeCell ref="G67:G71"/>
    <mergeCell ref="H67:H71"/>
    <mergeCell ref="I67:I71"/>
    <mergeCell ref="J67:J71"/>
    <mergeCell ref="M67:M71"/>
    <mergeCell ref="L67:L71"/>
    <mergeCell ref="R72:R76"/>
    <mergeCell ref="Q77:Q81"/>
    <mergeCell ref="R77:R81"/>
    <mergeCell ref="Q82:Q86"/>
    <mergeCell ref="R82:R86"/>
    <mergeCell ref="Q138:Q142"/>
    <mergeCell ref="R138:R142"/>
    <mergeCell ref="Q143:Q147"/>
    <mergeCell ref="R143:R147"/>
    <mergeCell ref="Q42:Q46"/>
    <mergeCell ref="R42:R46"/>
    <mergeCell ref="Q52:Q56"/>
    <mergeCell ref="R52:R56"/>
    <mergeCell ref="Q57:Q61"/>
    <mergeCell ref="R57:R61"/>
    <mergeCell ref="Q153:Q157"/>
    <mergeCell ref="R153:R157"/>
    <mergeCell ref="Q117:Q121"/>
    <mergeCell ref="R117:R121"/>
    <mergeCell ref="Q133:Q137"/>
    <mergeCell ref="R133:R137"/>
    <mergeCell ref="Q62:Q66"/>
    <mergeCell ref="Q47:Q51"/>
    <mergeCell ref="R47:R51"/>
    <mergeCell ref="Q87:Q91"/>
    <mergeCell ref="R87:R91"/>
    <mergeCell ref="Q107:Q111"/>
    <mergeCell ref="R107:R111"/>
    <mergeCell ref="Q37:Q41"/>
    <mergeCell ref="R37:R41"/>
    <mergeCell ref="Q112:Q116"/>
    <mergeCell ref="Q92:Q96"/>
    <mergeCell ref="R92:R96"/>
    <mergeCell ref="Q97:Q101"/>
    <mergeCell ref="R97:R101"/>
    <mergeCell ref="Q102:Q106"/>
    <mergeCell ref="R102:R106"/>
    <mergeCell ref="P148:P152"/>
    <mergeCell ref="R148:R152"/>
    <mergeCell ref="R199:R203"/>
    <mergeCell ref="Q286:Q290"/>
    <mergeCell ref="Q204:Q208"/>
    <mergeCell ref="R204:R208"/>
    <mergeCell ref="Q169:Q173"/>
    <mergeCell ref="R169:R173"/>
    <mergeCell ref="Q174:Q178"/>
    <mergeCell ref="R174:R178"/>
    <mergeCell ref="Q194:Q198"/>
    <mergeCell ref="R194:R198"/>
    <mergeCell ref="Q164:Q168"/>
    <mergeCell ref="R164:R168"/>
    <mergeCell ref="Q199:Q203"/>
    <mergeCell ref="Q159:Q163"/>
    <mergeCell ref="R159:R163"/>
    <mergeCell ref="Q240:Q244"/>
    <mergeCell ref="R240:R244"/>
    <mergeCell ref="Q67:Q71"/>
    <mergeCell ref="R67:R71"/>
    <mergeCell ref="Q148:Q152"/>
    <mergeCell ref="R112:R116"/>
    <mergeCell ref="N72:N76"/>
    <mergeCell ref="O72:O76"/>
    <mergeCell ref="P72:P76"/>
    <mergeCell ref="N77:N81"/>
    <mergeCell ref="O77:O81"/>
    <mergeCell ref="P77:P81"/>
    <mergeCell ref="O102:O106"/>
    <mergeCell ref="P102:P106"/>
    <mergeCell ref="P143:P147"/>
    <mergeCell ref="O112:O116"/>
    <mergeCell ref="P112:P116"/>
    <mergeCell ref="O143:O147"/>
    <mergeCell ref="N112:N116"/>
    <mergeCell ref="O117:O121"/>
    <mergeCell ref="O138:O142"/>
    <mergeCell ref="N82:N86"/>
    <mergeCell ref="O82:O86"/>
    <mergeCell ref="P82:P86"/>
    <mergeCell ref="N87:N91"/>
    <mergeCell ref="O87:O91"/>
    <mergeCell ref="P87:P91"/>
    <mergeCell ref="N102:N106"/>
    <mergeCell ref="R366:R370"/>
    <mergeCell ref="O235:O239"/>
    <mergeCell ref="P235:P239"/>
    <mergeCell ref="O225:O229"/>
    <mergeCell ref="P351:P355"/>
    <mergeCell ref="Q371:Q375"/>
    <mergeCell ref="Q346:Q350"/>
    <mergeCell ref="L319:L323"/>
    <mergeCell ref="Q319:Q323"/>
    <mergeCell ref="O255:O259"/>
    <mergeCell ref="P255:P259"/>
    <mergeCell ref="Q423:Q427"/>
    <mergeCell ref="L376:L380"/>
    <mergeCell ref="O361:O365"/>
    <mergeCell ref="P361:P365"/>
    <mergeCell ref="R371:R375"/>
    <mergeCell ref="R376:R380"/>
    <mergeCell ref="R286:R290"/>
    <mergeCell ref="R292:R296"/>
    <mergeCell ref="R297:R301"/>
    <mergeCell ref="N240:N244"/>
    <mergeCell ref="O240:O244"/>
    <mergeCell ref="P240:P244"/>
    <mergeCell ref="R416:R420"/>
    <mergeCell ref="P366:P370"/>
    <mergeCell ref="N366:N370"/>
    <mergeCell ref="O366:O370"/>
    <mergeCell ref="L361:L365"/>
    <mergeCell ref="Q351:Q355"/>
    <mergeCell ref="Q255:Q259"/>
    <mergeCell ref="R255:R259"/>
    <mergeCell ref="Q225:Q229"/>
    <mergeCell ref="R319:R323"/>
    <mergeCell ref="R356:R360"/>
    <mergeCell ref="Q361:Q365"/>
    <mergeCell ref="R361:R365"/>
    <mergeCell ref="K341:K345"/>
    <mergeCell ref="L341:L345"/>
    <mergeCell ref="L336:L340"/>
    <mergeCell ref="H319:H323"/>
    <mergeCell ref="M276:M280"/>
    <mergeCell ref="M281:M285"/>
    <mergeCell ref="Q261:Q265"/>
    <mergeCell ref="R261:R265"/>
    <mergeCell ref="Q266:Q270"/>
    <mergeCell ref="R266:R270"/>
    <mergeCell ref="Q271:Q275"/>
    <mergeCell ref="R271:R275"/>
    <mergeCell ref="Q250:Q254"/>
    <mergeCell ref="R250:R254"/>
    <mergeCell ref="I271:I275"/>
    <mergeCell ref="J271:J275"/>
    <mergeCell ref="M271:M275"/>
    <mergeCell ref="P261:P265"/>
    <mergeCell ref="H336:H340"/>
    <mergeCell ref="I336:I340"/>
    <mergeCell ref="J336:J340"/>
    <mergeCell ref="M336:M340"/>
    <mergeCell ref="N336:N340"/>
    <mergeCell ref="R351:R355"/>
    <mergeCell ref="H261:H265"/>
    <mergeCell ref="I261:I265"/>
    <mergeCell ref="M261:M265"/>
    <mergeCell ref="N261:N265"/>
    <mergeCell ref="Q376:Q380"/>
    <mergeCell ref="Q366:Q370"/>
    <mergeCell ref="M210:M214"/>
    <mergeCell ref="N210:N214"/>
    <mergeCell ref="M215:M219"/>
    <mergeCell ref="H210:H214"/>
    <mergeCell ref="I210:I214"/>
    <mergeCell ref="Q292:Q296"/>
    <mergeCell ref="N297:N301"/>
    <mergeCell ref="O297:O301"/>
    <mergeCell ref="Q297:Q301"/>
    <mergeCell ref="H303:H307"/>
    <mergeCell ref="J308:J312"/>
    <mergeCell ref="J313:J317"/>
    <mergeCell ref="I250:I254"/>
    <mergeCell ref="J250:J254"/>
    <mergeCell ref="M250:M254"/>
    <mergeCell ref="H271:H275"/>
    <mergeCell ref="Q210:Q214"/>
    <mergeCell ref="P336:P340"/>
    <mergeCell ref="M341:M345"/>
    <mergeCell ref="N341:N345"/>
    <mergeCell ref="I240:I244"/>
    <mergeCell ref="I303:I307"/>
    <mergeCell ref="M303:M307"/>
    <mergeCell ref="N303:N307"/>
    <mergeCell ref="O303:O307"/>
    <mergeCell ref="P303:P307"/>
    <mergeCell ref="Q303:Q307"/>
    <mergeCell ref="L250:L254"/>
    <mergeCell ref="N250:N254"/>
    <mergeCell ref="P266:P270"/>
    <mergeCell ref="J112:J116"/>
    <mergeCell ref="C102:C106"/>
    <mergeCell ref="F102:F106"/>
    <mergeCell ref="G102:G106"/>
    <mergeCell ref="H102:H106"/>
    <mergeCell ref="I102:I106"/>
    <mergeCell ref="J102:J106"/>
    <mergeCell ref="M102:M106"/>
    <mergeCell ref="I127:I131"/>
    <mergeCell ref="J127:J131"/>
    <mergeCell ref="Q416:Q420"/>
    <mergeCell ref="G179:G183"/>
    <mergeCell ref="G184:G188"/>
    <mergeCell ref="G189:G193"/>
    <mergeCell ref="M179:M183"/>
    <mergeCell ref="M184:M188"/>
    <mergeCell ref="M189:M193"/>
    <mergeCell ref="H255:H259"/>
    <mergeCell ref="I255:I259"/>
    <mergeCell ref="J255:J259"/>
    <mergeCell ref="M255:M259"/>
    <mergeCell ref="N255:N259"/>
    <mergeCell ref="J286:J290"/>
    <mergeCell ref="M286:M290"/>
    <mergeCell ref="N286:N290"/>
    <mergeCell ref="K220:K224"/>
    <mergeCell ref="O215:O219"/>
    <mergeCell ref="P215:P219"/>
    <mergeCell ref="G210:G214"/>
    <mergeCell ref="N215:N219"/>
    <mergeCell ref="G215:G219"/>
    <mergeCell ref="H215:H219"/>
    <mergeCell ref="F416:F420"/>
    <mergeCell ref="F404:F408"/>
    <mergeCell ref="F410:F414"/>
    <mergeCell ref="O429:O433"/>
    <mergeCell ref="F366:F370"/>
    <mergeCell ref="G366:G370"/>
    <mergeCell ref="H366:H370"/>
    <mergeCell ref="I366:I370"/>
    <mergeCell ref="J366:J370"/>
    <mergeCell ref="C107:C111"/>
    <mergeCell ref="C122:C126"/>
    <mergeCell ref="C127:C131"/>
    <mergeCell ref="G122:G126"/>
    <mergeCell ref="G127:G131"/>
    <mergeCell ref="G87:G91"/>
    <mergeCell ref="H87:H91"/>
    <mergeCell ref="I87:I91"/>
    <mergeCell ref="J87:J91"/>
    <mergeCell ref="L87:L91"/>
    <mergeCell ref="M87:M91"/>
    <mergeCell ref="G107:G111"/>
    <mergeCell ref="H107:H111"/>
    <mergeCell ref="I107:I111"/>
    <mergeCell ref="J107:J111"/>
    <mergeCell ref="M107:M111"/>
    <mergeCell ref="H122:H126"/>
    <mergeCell ref="I122:I126"/>
    <mergeCell ref="J122:J126"/>
    <mergeCell ref="L122:L126"/>
    <mergeCell ref="M122:M126"/>
    <mergeCell ref="H112:H116"/>
    <mergeCell ref="I112:I116"/>
    <mergeCell ref="R220:R224"/>
    <mergeCell ref="F210:F214"/>
    <mergeCell ref="F215:F219"/>
    <mergeCell ref="R303:R307"/>
    <mergeCell ref="F276:F280"/>
    <mergeCell ref="F281:F285"/>
    <mergeCell ref="N281:N285"/>
    <mergeCell ref="O281:O285"/>
    <mergeCell ref="P281:P285"/>
    <mergeCell ref="Q281:Q285"/>
    <mergeCell ref="R281:R285"/>
    <mergeCell ref="N276:N280"/>
    <mergeCell ref="O276:O280"/>
    <mergeCell ref="P276:P280"/>
    <mergeCell ref="Q276:Q280"/>
    <mergeCell ref="R276:R280"/>
    <mergeCell ref="I215:I219"/>
    <mergeCell ref="J215:J219"/>
    <mergeCell ref="L215:L219"/>
    <mergeCell ref="O261:O265"/>
    <mergeCell ref="L261:L265"/>
    <mergeCell ref="M266:M270"/>
    <mergeCell ref="N266:N270"/>
    <mergeCell ref="O266:O270"/>
    <mergeCell ref="F250:F254"/>
    <mergeCell ref="O250:O254"/>
    <mergeCell ref="P250:P254"/>
    <mergeCell ref="F240:F244"/>
    <mergeCell ref="L240:L244"/>
    <mergeCell ref="P225:P229"/>
    <mergeCell ref="P297:P301"/>
    <mergeCell ref="G266:G270"/>
    <mergeCell ref="F127:F131"/>
    <mergeCell ref="R245:R249"/>
    <mergeCell ref="N189:N193"/>
    <mergeCell ref="O189:O193"/>
    <mergeCell ref="P189:P193"/>
    <mergeCell ref="Q189:Q193"/>
    <mergeCell ref="R189:R193"/>
    <mergeCell ref="N184:N188"/>
    <mergeCell ref="O184:O188"/>
    <mergeCell ref="P184:P188"/>
    <mergeCell ref="Q184:Q188"/>
    <mergeCell ref="R184:R188"/>
    <mergeCell ref="N179:N183"/>
    <mergeCell ref="O179:O183"/>
    <mergeCell ref="P179:P183"/>
    <mergeCell ref="Q179:Q183"/>
    <mergeCell ref="R179:R183"/>
    <mergeCell ref="F179:F183"/>
    <mergeCell ref="F184:F188"/>
    <mergeCell ref="I245:I249"/>
    <mergeCell ref="J245:J249"/>
    <mergeCell ref="M245:M249"/>
    <mergeCell ref="N245:N249"/>
    <mergeCell ref="O245:O249"/>
    <mergeCell ref="P245:P249"/>
    <mergeCell ref="Q245:Q249"/>
    <mergeCell ref="R230:R234"/>
    <mergeCell ref="Q235:Q239"/>
    <mergeCell ref="L179:L183"/>
    <mergeCell ref="L184:L188"/>
    <mergeCell ref="R235:R239"/>
    <mergeCell ref="Q220:Q224"/>
    <mergeCell ref="L189:L193"/>
    <mergeCell ref="I17:I21"/>
    <mergeCell ref="H17:H21"/>
    <mergeCell ref="A6:A131"/>
    <mergeCell ref="F245:F249"/>
    <mergeCell ref="N387:N391"/>
    <mergeCell ref="O387:O391"/>
    <mergeCell ref="P387:P391"/>
    <mergeCell ref="Q387:Q391"/>
    <mergeCell ref="R387:R391"/>
    <mergeCell ref="N392:N396"/>
    <mergeCell ref="O392:O396"/>
    <mergeCell ref="P392:P396"/>
    <mergeCell ref="Q392:Q396"/>
    <mergeCell ref="R392:R396"/>
    <mergeCell ref="F47:F51"/>
    <mergeCell ref="L107:L111"/>
    <mergeCell ref="N122:N126"/>
    <mergeCell ref="O122:O126"/>
    <mergeCell ref="P122:P126"/>
    <mergeCell ref="Q122:Q126"/>
    <mergeCell ref="R122:R126"/>
    <mergeCell ref="N127:N131"/>
    <mergeCell ref="O127:O131"/>
    <mergeCell ref="P127:P131"/>
    <mergeCell ref="Q127:Q131"/>
    <mergeCell ref="R127:R131"/>
    <mergeCell ref="N107:N111"/>
    <mergeCell ref="O107:O111"/>
    <mergeCell ref="P107:P111"/>
    <mergeCell ref="F107:F111"/>
    <mergeCell ref="F122:F126"/>
  </mergeCells>
  <pageMargins left="0.70866141732283472" right="0.70866141732283472" top="0.74803149606299213" bottom="0.74803149606299213" header="0.31496062992125984" footer="0.31496062992125984"/>
  <pageSetup paperSize="8"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8451F-7CAE-4482-ABCC-F1A652594987}">
  <dimension ref="A1:O152"/>
  <sheetViews>
    <sheetView workbookViewId="0">
      <selection activeCell="M6" sqref="M6"/>
    </sheetView>
  </sheetViews>
  <sheetFormatPr defaultRowHeight="15" x14ac:dyDescent="0.25"/>
  <cols>
    <col min="1" max="1" width="7" customWidth="1"/>
    <col min="3" max="3" width="26.140625" customWidth="1"/>
    <col min="4" max="4" width="5.140625" customWidth="1"/>
    <col min="5" max="5" width="5.5703125" customWidth="1"/>
    <col min="6" max="6" width="6.140625" customWidth="1"/>
    <col min="7" max="7" width="5.42578125" customWidth="1"/>
    <col min="8" max="8" width="8" customWidth="1"/>
    <col min="9" max="10" width="5.42578125" customWidth="1"/>
    <col min="11" max="11" width="7.28515625" customWidth="1"/>
    <col min="12" max="12" width="28.85546875" customWidth="1"/>
    <col min="13" max="13" width="23.42578125" customWidth="1"/>
    <col min="14" max="14" width="18.5703125" customWidth="1"/>
    <col min="15" max="15" width="35.5703125" customWidth="1"/>
    <col min="257" max="257" width="7" customWidth="1"/>
    <col min="259" max="259" width="26.140625" customWidth="1"/>
    <col min="260" max="260" width="5.140625" customWidth="1"/>
    <col min="261" max="261" width="5.5703125" customWidth="1"/>
    <col min="262" max="262" width="6.140625" customWidth="1"/>
    <col min="263" max="263" width="5.42578125" customWidth="1"/>
    <col min="264" max="264" width="8" customWidth="1"/>
    <col min="265" max="266" width="5.42578125" customWidth="1"/>
    <col min="267" max="267" width="7.28515625" customWidth="1"/>
    <col min="268" max="268" width="28.85546875" customWidth="1"/>
    <col min="269" max="269" width="23.42578125" customWidth="1"/>
    <col min="270" max="270" width="18.5703125" customWidth="1"/>
    <col min="271" max="271" width="35.5703125" customWidth="1"/>
    <col min="513" max="513" width="7" customWidth="1"/>
    <col min="515" max="515" width="26.140625" customWidth="1"/>
    <col min="516" max="516" width="5.140625" customWidth="1"/>
    <col min="517" max="517" width="5.5703125" customWidth="1"/>
    <col min="518" max="518" width="6.140625" customWidth="1"/>
    <col min="519" max="519" width="5.42578125" customWidth="1"/>
    <col min="520" max="520" width="8" customWidth="1"/>
    <col min="521" max="522" width="5.42578125" customWidth="1"/>
    <col min="523" max="523" width="7.28515625" customWidth="1"/>
    <col min="524" max="524" width="28.85546875" customWidth="1"/>
    <col min="525" max="525" width="23.42578125" customWidth="1"/>
    <col min="526" max="526" width="18.5703125" customWidth="1"/>
    <col min="527" max="527" width="35.5703125" customWidth="1"/>
    <col min="769" max="769" width="7" customWidth="1"/>
    <col min="771" max="771" width="26.140625" customWidth="1"/>
    <col min="772" max="772" width="5.140625" customWidth="1"/>
    <col min="773" max="773" width="5.5703125" customWidth="1"/>
    <col min="774" max="774" width="6.140625" customWidth="1"/>
    <col min="775" max="775" width="5.42578125" customWidth="1"/>
    <col min="776" max="776" width="8" customWidth="1"/>
    <col min="777" max="778" width="5.42578125" customWidth="1"/>
    <col min="779" max="779" width="7.28515625" customWidth="1"/>
    <col min="780" max="780" width="28.85546875" customWidth="1"/>
    <col min="781" max="781" width="23.42578125" customWidth="1"/>
    <col min="782" max="782" width="18.5703125" customWidth="1"/>
    <col min="783" max="783" width="35.5703125" customWidth="1"/>
    <col min="1025" max="1025" width="7" customWidth="1"/>
    <col min="1027" max="1027" width="26.140625" customWidth="1"/>
    <col min="1028" max="1028" width="5.140625" customWidth="1"/>
    <col min="1029" max="1029" width="5.5703125" customWidth="1"/>
    <col min="1030" max="1030" width="6.140625" customWidth="1"/>
    <col min="1031" max="1031" width="5.42578125" customWidth="1"/>
    <col min="1032" max="1032" width="8" customWidth="1"/>
    <col min="1033" max="1034" width="5.42578125" customWidth="1"/>
    <col min="1035" max="1035" width="7.28515625" customWidth="1"/>
    <col min="1036" max="1036" width="28.85546875" customWidth="1"/>
    <col min="1037" max="1037" width="23.42578125" customWidth="1"/>
    <col min="1038" max="1038" width="18.5703125" customWidth="1"/>
    <col min="1039" max="1039" width="35.5703125" customWidth="1"/>
    <col min="1281" max="1281" width="7" customWidth="1"/>
    <col min="1283" max="1283" width="26.140625" customWidth="1"/>
    <col min="1284" max="1284" width="5.140625" customWidth="1"/>
    <col min="1285" max="1285" width="5.5703125" customWidth="1"/>
    <col min="1286" max="1286" width="6.140625" customWidth="1"/>
    <col min="1287" max="1287" width="5.42578125" customWidth="1"/>
    <col min="1288" max="1288" width="8" customWidth="1"/>
    <col min="1289" max="1290" width="5.42578125" customWidth="1"/>
    <col min="1291" max="1291" width="7.28515625" customWidth="1"/>
    <col min="1292" max="1292" width="28.85546875" customWidth="1"/>
    <col min="1293" max="1293" width="23.42578125" customWidth="1"/>
    <col min="1294" max="1294" width="18.5703125" customWidth="1"/>
    <col min="1295" max="1295" width="35.5703125" customWidth="1"/>
    <col min="1537" max="1537" width="7" customWidth="1"/>
    <col min="1539" max="1539" width="26.140625" customWidth="1"/>
    <col min="1540" max="1540" width="5.140625" customWidth="1"/>
    <col min="1541" max="1541" width="5.5703125" customWidth="1"/>
    <col min="1542" max="1542" width="6.140625" customWidth="1"/>
    <col min="1543" max="1543" width="5.42578125" customWidth="1"/>
    <col min="1544" max="1544" width="8" customWidth="1"/>
    <col min="1545" max="1546" width="5.42578125" customWidth="1"/>
    <col min="1547" max="1547" width="7.28515625" customWidth="1"/>
    <col min="1548" max="1548" width="28.85546875" customWidth="1"/>
    <col min="1549" max="1549" width="23.42578125" customWidth="1"/>
    <col min="1550" max="1550" width="18.5703125" customWidth="1"/>
    <col min="1551" max="1551" width="35.5703125" customWidth="1"/>
    <col min="1793" max="1793" width="7" customWidth="1"/>
    <col min="1795" max="1795" width="26.140625" customWidth="1"/>
    <col min="1796" max="1796" width="5.140625" customWidth="1"/>
    <col min="1797" max="1797" width="5.5703125" customWidth="1"/>
    <col min="1798" max="1798" width="6.140625" customWidth="1"/>
    <col min="1799" max="1799" width="5.42578125" customWidth="1"/>
    <col min="1800" max="1800" width="8" customWidth="1"/>
    <col min="1801" max="1802" width="5.42578125" customWidth="1"/>
    <col min="1803" max="1803" width="7.28515625" customWidth="1"/>
    <col min="1804" max="1804" width="28.85546875" customWidth="1"/>
    <col min="1805" max="1805" width="23.42578125" customWidth="1"/>
    <col min="1806" max="1806" width="18.5703125" customWidth="1"/>
    <col min="1807" max="1807" width="35.5703125" customWidth="1"/>
    <col min="2049" max="2049" width="7" customWidth="1"/>
    <col min="2051" max="2051" width="26.140625" customWidth="1"/>
    <col min="2052" max="2052" width="5.140625" customWidth="1"/>
    <col min="2053" max="2053" width="5.5703125" customWidth="1"/>
    <col min="2054" max="2054" width="6.140625" customWidth="1"/>
    <col min="2055" max="2055" width="5.42578125" customWidth="1"/>
    <col min="2056" max="2056" width="8" customWidth="1"/>
    <col min="2057" max="2058" width="5.42578125" customWidth="1"/>
    <col min="2059" max="2059" width="7.28515625" customWidth="1"/>
    <col min="2060" max="2060" width="28.85546875" customWidth="1"/>
    <col min="2061" max="2061" width="23.42578125" customWidth="1"/>
    <col min="2062" max="2062" width="18.5703125" customWidth="1"/>
    <col min="2063" max="2063" width="35.5703125" customWidth="1"/>
    <col min="2305" max="2305" width="7" customWidth="1"/>
    <col min="2307" max="2307" width="26.140625" customWidth="1"/>
    <col min="2308" max="2308" width="5.140625" customWidth="1"/>
    <col min="2309" max="2309" width="5.5703125" customWidth="1"/>
    <col min="2310" max="2310" width="6.140625" customWidth="1"/>
    <col min="2311" max="2311" width="5.42578125" customWidth="1"/>
    <col min="2312" max="2312" width="8" customWidth="1"/>
    <col min="2313" max="2314" width="5.42578125" customWidth="1"/>
    <col min="2315" max="2315" width="7.28515625" customWidth="1"/>
    <col min="2316" max="2316" width="28.85546875" customWidth="1"/>
    <col min="2317" max="2317" width="23.42578125" customWidth="1"/>
    <col min="2318" max="2318" width="18.5703125" customWidth="1"/>
    <col min="2319" max="2319" width="35.5703125" customWidth="1"/>
    <col min="2561" max="2561" width="7" customWidth="1"/>
    <col min="2563" max="2563" width="26.140625" customWidth="1"/>
    <col min="2564" max="2564" width="5.140625" customWidth="1"/>
    <col min="2565" max="2565" width="5.5703125" customWidth="1"/>
    <col min="2566" max="2566" width="6.140625" customWidth="1"/>
    <col min="2567" max="2567" width="5.42578125" customWidth="1"/>
    <col min="2568" max="2568" width="8" customWidth="1"/>
    <col min="2569" max="2570" width="5.42578125" customWidth="1"/>
    <col min="2571" max="2571" width="7.28515625" customWidth="1"/>
    <col min="2572" max="2572" width="28.85546875" customWidth="1"/>
    <col min="2573" max="2573" width="23.42578125" customWidth="1"/>
    <col min="2574" max="2574" width="18.5703125" customWidth="1"/>
    <col min="2575" max="2575" width="35.5703125" customWidth="1"/>
    <col min="2817" max="2817" width="7" customWidth="1"/>
    <col min="2819" max="2819" width="26.140625" customWidth="1"/>
    <col min="2820" max="2820" width="5.140625" customWidth="1"/>
    <col min="2821" max="2821" width="5.5703125" customWidth="1"/>
    <col min="2822" max="2822" width="6.140625" customWidth="1"/>
    <col min="2823" max="2823" width="5.42578125" customWidth="1"/>
    <col min="2824" max="2824" width="8" customWidth="1"/>
    <col min="2825" max="2826" width="5.42578125" customWidth="1"/>
    <col min="2827" max="2827" width="7.28515625" customWidth="1"/>
    <col min="2828" max="2828" width="28.85546875" customWidth="1"/>
    <col min="2829" max="2829" width="23.42578125" customWidth="1"/>
    <col min="2830" max="2830" width="18.5703125" customWidth="1"/>
    <col min="2831" max="2831" width="35.5703125" customWidth="1"/>
    <col min="3073" max="3073" width="7" customWidth="1"/>
    <col min="3075" max="3075" width="26.140625" customWidth="1"/>
    <col min="3076" max="3076" width="5.140625" customWidth="1"/>
    <col min="3077" max="3077" width="5.5703125" customWidth="1"/>
    <col min="3078" max="3078" width="6.140625" customWidth="1"/>
    <col min="3079" max="3079" width="5.42578125" customWidth="1"/>
    <col min="3080" max="3080" width="8" customWidth="1"/>
    <col min="3081" max="3082" width="5.42578125" customWidth="1"/>
    <col min="3083" max="3083" width="7.28515625" customWidth="1"/>
    <col min="3084" max="3084" width="28.85546875" customWidth="1"/>
    <col min="3085" max="3085" width="23.42578125" customWidth="1"/>
    <col min="3086" max="3086" width="18.5703125" customWidth="1"/>
    <col min="3087" max="3087" width="35.5703125" customWidth="1"/>
    <col min="3329" max="3329" width="7" customWidth="1"/>
    <col min="3331" max="3331" width="26.140625" customWidth="1"/>
    <col min="3332" max="3332" width="5.140625" customWidth="1"/>
    <col min="3333" max="3333" width="5.5703125" customWidth="1"/>
    <col min="3334" max="3334" width="6.140625" customWidth="1"/>
    <col min="3335" max="3335" width="5.42578125" customWidth="1"/>
    <col min="3336" max="3336" width="8" customWidth="1"/>
    <col min="3337" max="3338" width="5.42578125" customWidth="1"/>
    <col min="3339" max="3339" width="7.28515625" customWidth="1"/>
    <col min="3340" max="3340" width="28.85546875" customWidth="1"/>
    <col min="3341" max="3341" width="23.42578125" customWidth="1"/>
    <col min="3342" max="3342" width="18.5703125" customWidth="1"/>
    <col min="3343" max="3343" width="35.5703125" customWidth="1"/>
    <col min="3585" max="3585" width="7" customWidth="1"/>
    <col min="3587" max="3587" width="26.140625" customWidth="1"/>
    <col min="3588" max="3588" width="5.140625" customWidth="1"/>
    <col min="3589" max="3589" width="5.5703125" customWidth="1"/>
    <col min="3590" max="3590" width="6.140625" customWidth="1"/>
    <col min="3591" max="3591" width="5.42578125" customWidth="1"/>
    <col min="3592" max="3592" width="8" customWidth="1"/>
    <col min="3593" max="3594" width="5.42578125" customWidth="1"/>
    <col min="3595" max="3595" width="7.28515625" customWidth="1"/>
    <col min="3596" max="3596" width="28.85546875" customWidth="1"/>
    <col min="3597" max="3597" width="23.42578125" customWidth="1"/>
    <col min="3598" max="3598" width="18.5703125" customWidth="1"/>
    <col min="3599" max="3599" width="35.5703125" customWidth="1"/>
    <col min="3841" max="3841" width="7" customWidth="1"/>
    <col min="3843" max="3843" width="26.140625" customWidth="1"/>
    <col min="3844" max="3844" width="5.140625" customWidth="1"/>
    <col min="3845" max="3845" width="5.5703125" customWidth="1"/>
    <col min="3846" max="3846" width="6.140625" customWidth="1"/>
    <col min="3847" max="3847" width="5.42578125" customWidth="1"/>
    <col min="3848" max="3848" width="8" customWidth="1"/>
    <col min="3849" max="3850" width="5.42578125" customWidth="1"/>
    <col min="3851" max="3851" width="7.28515625" customWidth="1"/>
    <col min="3852" max="3852" width="28.85546875" customWidth="1"/>
    <col min="3853" max="3853" width="23.42578125" customWidth="1"/>
    <col min="3854" max="3854" width="18.5703125" customWidth="1"/>
    <col min="3855" max="3855" width="35.5703125" customWidth="1"/>
    <col min="4097" max="4097" width="7" customWidth="1"/>
    <col min="4099" max="4099" width="26.140625" customWidth="1"/>
    <col min="4100" max="4100" width="5.140625" customWidth="1"/>
    <col min="4101" max="4101" width="5.5703125" customWidth="1"/>
    <col min="4102" max="4102" width="6.140625" customWidth="1"/>
    <col min="4103" max="4103" width="5.42578125" customWidth="1"/>
    <col min="4104" max="4104" width="8" customWidth="1"/>
    <col min="4105" max="4106" width="5.42578125" customWidth="1"/>
    <col min="4107" max="4107" width="7.28515625" customWidth="1"/>
    <col min="4108" max="4108" width="28.85546875" customWidth="1"/>
    <col min="4109" max="4109" width="23.42578125" customWidth="1"/>
    <col min="4110" max="4110" width="18.5703125" customWidth="1"/>
    <col min="4111" max="4111" width="35.5703125" customWidth="1"/>
    <col min="4353" max="4353" width="7" customWidth="1"/>
    <col min="4355" max="4355" width="26.140625" customWidth="1"/>
    <col min="4356" max="4356" width="5.140625" customWidth="1"/>
    <col min="4357" max="4357" width="5.5703125" customWidth="1"/>
    <col min="4358" max="4358" width="6.140625" customWidth="1"/>
    <col min="4359" max="4359" width="5.42578125" customWidth="1"/>
    <col min="4360" max="4360" width="8" customWidth="1"/>
    <col min="4361" max="4362" width="5.42578125" customWidth="1"/>
    <col min="4363" max="4363" width="7.28515625" customWidth="1"/>
    <col min="4364" max="4364" width="28.85546875" customWidth="1"/>
    <col min="4365" max="4365" width="23.42578125" customWidth="1"/>
    <col min="4366" max="4366" width="18.5703125" customWidth="1"/>
    <col min="4367" max="4367" width="35.5703125" customWidth="1"/>
    <col min="4609" max="4609" width="7" customWidth="1"/>
    <col min="4611" max="4611" width="26.140625" customWidth="1"/>
    <col min="4612" max="4612" width="5.140625" customWidth="1"/>
    <col min="4613" max="4613" width="5.5703125" customWidth="1"/>
    <col min="4614" max="4614" width="6.140625" customWidth="1"/>
    <col min="4615" max="4615" width="5.42578125" customWidth="1"/>
    <col min="4616" max="4616" width="8" customWidth="1"/>
    <col min="4617" max="4618" width="5.42578125" customWidth="1"/>
    <col min="4619" max="4619" width="7.28515625" customWidth="1"/>
    <col min="4620" max="4620" width="28.85546875" customWidth="1"/>
    <col min="4621" max="4621" width="23.42578125" customWidth="1"/>
    <col min="4622" max="4622" width="18.5703125" customWidth="1"/>
    <col min="4623" max="4623" width="35.5703125" customWidth="1"/>
    <col min="4865" max="4865" width="7" customWidth="1"/>
    <col min="4867" max="4867" width="26.140625" customWidth="1"/>
    <col min="4868" max="4868" width="5.140625" customWidth="1"/>
    <col min="4869" max="4869" width="5.5703125" customWidth="1"/>
    <col min="4870" max="4870" width="6.140625" customWidth="1"/>
    <col min="4871" max="4871" width="5.42578125" customWidth="1"/>
    <col min="4872" max="4872" width="8" customWidth="1"/>
    <col min="4873" max="4874" width="5.42578125" customWidth="1"/>
    <col min="4875" max="4875" width="7.28515625" customWidth="1"/>
    <col min="4876" max="4876" width="28.85546875" customWidth="1"/>
    <col min="4877" max="4877" width="23.42578125" customWidth="1"/>
    <col min="4878" max="4878" width="18.5703125" customWidth="1"/>
    <col min="4879" max="4879" width="35.5703125" customWidth="1"/>
    <col min="5121" max="5121" width="7" customWidth="1"/>
    <col min="5123" max="5123" width="26.140625" customWidth="1"/>
    <col min="5124" max="5124" width="5.140625" customWidth="1"/>
    <col min="5125" max="5125" width="5.5703125" customWidth="1"/>
    <col min="5126" max="5126" width="6.140625" customWidth="1"/>
    <col min="5127" max="5127" width="5.42578125" customWidth="1"/>
    <col min="5128" max="5128" width="8" customWidth="1"/>
    <col min="5129" max="5130" width="5.42578125" customWidth="1"/>
    <col min="5131" max="5131" width="7.28515625" customWidth="1"/>
    <col min="5132" max="5132" width="28.85546875" customWidth="1"/>
    <col min="5133" max="5133" width="23.42578125" customWidth="1"/>
    <col min="5134" max="5134" width="18.5703125" customWidth="1"/>
    <col min="5135" max="5135" width="35.5703125" customWidth="1"/>
    <col min="5377" max="5377" width="7" customWidth="1"/>
    <col min="5379" max="5379" width="26.140625" customWidth="1"/>
    <col min="5380" max="5380" width="5.140625" customWidth="1"/>
    <col min="5381" max="5381" width="5.5703125" customWidth="1"/>
    <col min="5382" max="5382" width="6.140625" customWidth="1"/>
    <col min="5383" max="5383" width="5.42578125" customWidth="1"/>
    <col min="5384" max="5384" width="8" customWidth="1"/>
    <col min="5385" max="5386" width="5.42578125" customWidth="1"/>
    <col min="5387" max="5387" width="7.28515625" customWidth="1"/>
    <col min="5388" max="5388" width="28.85546875" customWidth="1"/>
    <col min="5389" max="5389" width="23.42578125" customWidth="1"/>
    <col min="5390" max="5390" width="18.5703125" customWidth="1"/>
    <col min="5391" max="5391" width="35.5703125" customWidth="1"/>
    <col min="5633" max="5633" width="7" customWidth="1"/>
    <col min="5635" max="5635" width="26.140625" customWidth="1"/>
    <col min="5636" max="5636" width="5.140625" customWidth="1"/>
    <col min="5637" max="5637" width="5.5703125" customWidth="1"/>
    <col min="5638" max="5638" width="6.140625" customWidth="1"/>
    <col min="5639" max="5639" width="5.42578125" customWidth="1"/>
    <col min="5640" max="5640" width="8" customWidth="1"/>
    <col min="5641" max="5642" width="5.42578125" customWidth="1"/>
    <col min="5643" max="5643" width="7.28515625" customWidth="1"/>
    <col min="5644" max="5644" width="28.85546875" customWidth="1"/>
    <col min="5645" max="5645" width="23.42578125" customWidth="1"/>
    <col min="5646" max="5646" width="18.5703125" customWidth="1"/>
    <col min="5647" max="5647" width="35.5703125" customWidth="1"/>
    <col min="5889" max="5889" width="7" customWidth="1"/>
    <col min="5891" max="5891" width="26.140625" customWidth="1"/>
    <col min="5892" max="5892" width="5.140625" customWidth="1"/>
    <col min="5893" max="5893" width="5.5703125" customWidth="1"/>
    <col min="5894" max="5894" width="6.140625" customWidth="1"/>
    <col min="5895" max="5895" width="5.42578125" customWidth="1"/>
    <col min="5896" max="5896" width="8" customWidth="1"/>
    <col min="5897" max="5898" width="5.42578125" customWidth="1"/>
    <col min="5899" max="5899" width="7.28515625" customWidth="1"/>
    <col min="5900" max="5900" width="28.85546875" customWidth="1"/>
    <col min="5901" max="5901" width="23.42578125" customWidth="1"/>
    <col min="5902" max="5902" width="18.5703125" customWidth="1"/>
    <col min="5903" max="5903" width="35.5703125" customWidth="1"/>
    <col min="6145" max="6145" width="7" customWidth="1"/>
    <col min="6147" max="6147" width="26.140625" customWidth="1"/>
    <col min="6148" max="6148" width="5.140625" customWidth="1"/>
    <col min="6149" max="6149" width="5.5703125" customWidth="1"/>
    <col min="6150" max="6150" width="6.140625" customWidth="1"/>
    <col min="6151" max="6151" width="5.42578125" customWidth="1"/>
    <col min="6152" max="6152" width="8" customWidth="1"/>
    <col min="6153" max="6154" width="5.42578125" customWidth="1"/>
    <col min="6155" max="6155" width="7.28515625" customWidth="1"/>
    <col min="6156" max="6156" width="28.85546875" customWidth="1"/>
    <col min="6157" max="6157" width="23.42578125" customWidth="1"/>
    <col min="6158" max="6158" width="18.5703125" customWidth="1"/>
    <col min="6159" max="6159" width="35.5703125" customWidth="1"/>
    <col min="6401" max="6401" width="7" customWidth="1"/>
    <col min="6403" max="6403" width="26.140625" customWidth="1"/>
    <col min="6404" max="6404" width="5.140625" customWidth="1"/>
    <col min="6405" max="6405" width="5.5703125" customWidth="1"/>
    <col min="6406" max="6406" width="6.140625" customWidth="1"/>
    <col min="6407" max="6407" width="5.42578125" customWidth="1"/>
    <col min="6408" max="6408" width="8" customWidth="1"/>
    <col min="6409" max="6410" width="5.42578125" customWidth="1"/>
    <col min="6411" max="6411" width="7.28515625" customWidth="1"/>
    <col min="6412" max="6412" width="28.85546875" customWidth="1"/>
    <col min="6413" max="6413" width="23.42578125" customWidth="1"/>
    <col min="6414" max="6414" width="18.5703125" customWidth="1"/>
    <col min="6415" max="6415" width="35.5703125" customWidth="1"/>
    <col min="6657" max="6657" width="7" customWidth="1"/>
    <col min="6659" max="6659" width="26.140625" customWidth="1"/>
    <col min="6660" max="6660" width="5.140625" customWidth="1"/>
    <col min="6661" max="6661" width="5.5703125" customWidth="1"/>
    <col min="6662" max="6662" width="6.140625" customWidth="1"/>
    <col min="6663" max="6663" width="5.42578125" customWidth="1"/>
    <col min="6664" max="6664" width="8" customWidth="1"/>
    <col min="6665" max="6666" width="5.42578125" customWidth="1"/>
    <col min="6667" max="6667" width="7.28515625" customWidth="1"/>
    <col min="6668" max="6668" width="28.85546875" customWidth="1"/>
    <col min="6669" max="6669" width="23.42578125" customWidth="1"/>
    <col min="6670" max="6670" width="18.5703125" customWidth="1"/>
    <col min="6671" max="6671" width="35.5703125" customWidth="1"/>
    <col min="6913" max="6913" width="7" customWidth="1"/>
    <col min="6915" max="6915" width="26.140625" customWidth="1"/>
    <col min="6916" max="6916" width="5.140625" customWidth="1"/>
    <col min="6917" max="6917" width="5.5703125" customWidth="1"/>
    <col min="6918" max="6918" width="6.140625" customWidth="1"/>
    <col min="6919" max="6919" width="5.42578125" customWidth="1"/>
    <col min="6920" max="6920" width="8" customWidth="1"/>
    <col min="6921" max="6922" width="5.42578125" customWidth="1"/>
    <col min="6923" max="6923" width="7.28515625" customWidth="1"/>
    <col min="6924" max="6924" width="28.85546875" customWidth="1"/>
    <col min="6925" max="6925" width="23.42578125" customWidth="1"/>
    <col min="6926" max="6926" width="18.5703125" customWidth="1"/>
    <col min="6927" max="6927" width="35.5703125" customWidth="1"/>
    <col min="7169" max="7169" width="7" customWidth="1"/>
    <col min="7171" max="7171" width="26.140625" customWidth="1"/>
    <col min="7172" max="7172" width="5.140625" customWidth="1"/>
    <col min="7173" max="7173" width="5.5703125" customWidth="1"/>
    <col min="7174" max="7174" width="6.140625" customWidth="1"/>
    <col min="7175" max="7175" width="5.42578125" customWidth="1"/>
    <col min="7176" max="7176" width="8" customWidth="1"/>
    <col min="7177" max="7178" width="5.42578125" customWidth="1"/>
    <col min="7179" max="7179" width="7.28515625" customWidth="1"/>
    <col min="7180" max="7180" width="28.85546875" customWidth="1"/>
    <col min="7181" max="7181" width="23.42578125" customWidth="1"/>
    <col min="7182" max="7182" width="18.5703125" customWidth="1"/>
    <col min="7183" max="7183" width="35.5703125" customWidth="1"/>
    <col min="7425" max="7425" width="7" customWidth="1"/>
    <col min="7427" max="7427" width="26.140625" customWidth="1"/>
    <col min="7428" max="7428" width="5.140625" customWidth="1"/>
    <col min="7429" max="7429" width="5.5703125" customWidth="1"/>
    <col min="7430" max="7430" width="6.140625" customWidth="1"/>
    <col min="7431" max="7431" width="5.42578125" customWidth="1"/>
    <col min="7432" max="7432" width="8" customWidth="1"/>
    <col min="7433" max="7434" width="5.42578125" customWidth="1"/>
    <col min="7435" max="7435" width="7.28515625" customWidth="1"/>
    <col min="7436" max="7436" width="28.85546875" customWidth="1"/>
    <col min="7437" max="7437" width="23.42578125" customWidth="1"/>
    <col min="7438" max="7438" width="18.5703125" customWidth="1"/>
    <col min="7439" max="7439" width="35.5703125" customWidth="1"/>
    <col min="7681" max="7681" width="7" customWidth="1"/>
    <col min="7683" max="7683" width="26.140625" customWidth="1"/>
    <col min="7684" max="7684" width="5.140625" customWidth="1"/>
    <col min="7685" max="7685" width="5.5703125" customWidth="1"/>
    <col min="7686" max="7686" width="6.140625" customWidth="1"/>
    <col min="7687" max="7687" width="5.42578125" customWidth="1"/>
    <col min="7688" max="7688" width="8" customWidth="1"/>
    <col min="7689" max="7690" width="5.42578125" customWidth="1"/>
    <col min="7691" max="7691" width="7.28515625" customWidth="1"/>
    <col min="7692" max="7692" width="28.85546875" customWidth="1"/>
    <col min="7693" max="7693" width="23.42578125" customWidth="1"/>
    <col min="7694" max="7694" width="18.5703125" customWidth="1"/>
    <col min="7695" max="7695" width="35.5703125" customWidth="1"/>
    <col min="7937" max="7937" width="7" customWidth="1"/>
    <col min="7939" max="7939" width="26.140625" customWidth="1"/>
    <col min="7940" max="7940" width="5.140625" customWidth="1"/>
    <col min="7941" max="7941" width="5.5703125" customWidth="1"/>
    <col min="7942" max="7942" width="6.140625" customWidth="1"/>
    <col min="7943" max="7943" width="5.42578125" customWidth="1"/>
    <col min="7944" max="7944" width="8" customWidth="1"/>
    <col min="7945" max="7946" width="5.42578125" customWidth="1"/>
    <col min="7947" max="7947" width="7.28515625" customWidth="1"/>
    <col min="7948" max="7948" width="28.85546875" customWidth="1"/>
    <col min="7949" max="7949" width="23.42578125" customWidth="1"/>
    <col min="7950" max="7950" width="18.5703125" customWidth="1"/>
    <col min="7951" max="7951" width="35.5703125" customWidth="1"/>
    <col min="8193" max="8193" width="7" customWidth="1"/>
    <col min="8195" max="8195" width="26.140625" customWidth="1"/>
    <col min="8196" max="8196" width="5.140625" customWidth="1"/>
    <col min="8197" max="8197" width="5.5703125" customWidth="1"/>
    <col min="8198" max="8198" width="6.140625" customWidth="1"/>
    <col min="8199" max="8199" width="5.42578125" customWidth="1"/>
    <col min="8200" max="8200" width="8" customWidth="1"/>
    <col min="8201" max="8202" width="5.42578125" customWidth="1"/>
    <col min="8203" max="8203" width="7.28515625" customWidth="1"/>
    <col min="8204" max="8204" width="28.85546875" customWidth="1"/>
    <col min="8205" max="8205" width="23.42578125" customWidth="1"/>
    <col min="8206" max="8206" width="18.5703125" customWidth="1"/>
    <col min="8207" max="8207" width="35.5703125" customWidth="1"/>
    <col min="8449" max="8449" width="7" customWidth="1"/>
    <col min="8451" max="8451" width="26.140625" customWidth="1"/>
    <col min="8452" max="8452" width="5.140625" customWidth="1"/>
    <col min="8453" max="8453" width="5.5703125" customWidth="1"/>
    <col min="8454" max="8454" width="6.140625" customWidth="1"/>
    <col min="8455" max="8455" width="5.42578125" customWidth="1"/>
    <col min="8456" max="8456" width="8" customWidth="1"/>
    <col min="8457" max="8458" width="5.42578125" customWidth="1"/>
    <col min="8459" max="8459" width="7.28515625" customWidth="1"/>
    <col min="8460" max="8460" width="28.85546875" customWidth="1"/>
    <col min="8461" max="8461" width="23.42578125" customWidth="1"/>
    <col min="8462" max="8462" width="18.5703125" customWidth="1"/>
    <col min="8463" max="8463" width="35.5703125" customWidth="1"/>
    <col min="8705" max="8705" width="7" customWidth="1"/>
    <col min="8707" max="8707" width="26.140625" customWidth="1"/>
    <col min="8708" max="8708" width="5.140625" customWidth="1"/>
    <col min="8709" max="8709" width="5.5703125" customWidth="1"/>
    <col min="8710" max="8710" width="6.140625" customWidth="1"/>
    <col min="8711" max="8711" width="5.42578125" customWidth="1"/>
    <col min="8712" max="8712" width="8" customWidth="1"/>
    <col min="8713" max="8714" width="5.42578125" customWidth="1"/>
    <col min="8715" max="8715" width="7.28515625" customWidth="1"/>
    <col min="8716" max="8716" width="28.85546875" customWidth="1"/>
    <col min="8717" max="8717" width="23.42578125" customWidth="1"/>
    <col min="8718" max="8718" width="18.5703125" customWidth="1"/>
    <col min="8719" max="8719" width="35.5703125" customWidth="1"/>
    <col min="8961" max="8961" width="7" customWidth="1"/>
    <col min="8963" max="8963" width="26.140625" customWidth="1"/>
    <col min="8964" max="8964" width="5.140625" customWidth="1"/>
    <col min="8965" max="8965" width="5.5703125" customWidth="1"/>
    <col min="8966" max="8966" width="6.140625" customWidth="1"/>
    <col min="8967" max="8967" width="5.42578125" customWidth="1"/>
    <col min="8968" max="8968" width="8" customWidth="1"/>
    <col min="8969" max="8970" width="5.42578125" customWidth="1"/>
    <col min="8971" max="8971" width="7.28515625" customWidth="1"/>
    <col min="8972" max="8972" width="28.85546875" customWidth="1"/>
    <col min="8973" max="8973" width="23.42578125" customWidth="1"/>
    <col min="8974" max="8974" width="18.5703125" customWidth="1"/>
    <col min="8975" max="8975" width="35.5703125" customWidth="1"/>
    <col min="9217" max="9217" width="7" customWidth="1"/>
    <col min="9219" max="9219" width="26.140625" customWidth="1"/>
    <col min="9220" max="9220" width="5.140625" customWidth="1"/>
    <col min="9221" max="9221" width="5.5703125" customWidth="1"/>
    <col min="9222" max="9222" width="6.140625" customWidth="1"/>
    <col min="9223" max="9223" width="5.42578125" customWidth="1"/>
    <col min="9224" max="9224" width="8" customWidth="1"/>
    <col min="9225" max="9226" width="5.42578125" customWidth="1"/>
    <col min="9227" max="9227" width="7.28515625" customWidth="1"/>
    <col min="9228" max="9228" width="28.85546875" customWidth="1"/>
    <col min="9229" max="9229" width="23.42578125" customWidth="1"/>
    <col min="9230" max="9230" width="18.5703125" customWidth="1"/>
    <col min="9231" max="9231" width="35.5703125" customWidth="1"/>
    <col min="9473" max="9473" width="7" customWidth="1"/>
    <col min="9475" max="9475" width="26.140625" customWidth="1"/>
    <col min="9476" max="9476" width="5.140625" customWidth="1"/>
    <col min="9477" max="9477" width="5.5703125" customWidth="1"/>
    <col min="9478" max="9478" width="6.140625" customWidth="1"/>
    <col min="9479" max="9479" width="5.42578125" customWidth="1"/>
    <col min="9480" max="9480" width="8" customWidth="1"/>
    <col min="9481" max="9482" width="5.42578125" customWidth="1"/>
    <col min="9483" max="9483" width="7.28515625" customWidth="1"/>
    <col min="9484" max="9484" width="28.85546875" customWidth="1"/>
    <col min="9485" max="9485" width="23.42578125" customWidth="1"/>
    <col min="9486" max="9486" width="18.5703125" customWidth="1"/>
    <col min="9487" max="9487" width="35.5703125" customWidth="1"/>
    <col min="9729" max="9729" width="7" customWidth="1"/>
    <col min="9731" max="9731" width="26.140625" customWidth="1"/>
    <col min="9732" max="9732" width="5.140625" customWidth="1"/>
    <col min="9733" max="9733" width="5.5703125" customWidth="1"/>
    <col min="9734" max="9734" width="6.140625" customWidth="1"/>
    <col min="9735" max="9735" width="5.42578125" customWidth="1"/>
    <col min="9736" max="9736" width="8" customWidth="1"/>
    <col min="9737" max="9738" width="5.42578125" customWidth="1"/>
    <col min="9739" max="9739" width="7.28515625" customWidth="1"/>
    <col min="9740" max="9740" width="28.85546875" customWidth="1"/>
    <col min="9741" max="9741" width="23.42578125" customWidth="1"/>
    <col min="9742" max="9742" width="18.5703125" customWidth="1"/>
    <col min="9743" max="9743" width="35.5703125" customWidth="1"/>
    <col min="9985" max="9985" width="7" customWidth="1"/>
    <col min="9987" max="9987" width="26.140625" customWidth="1"/>
    <col min="9988" max="9988" width="5.140625" customWidth="1"/>
    <col min="9989" max="9989" width="5.5703125" customWidth="1"/>
    <col min="9990" max="9990" width="6.140625" customWidth="1"/>
    <col min="9991" max="9991" width="5.42578125" customWidth="1"/>
    <col min="9992" max="9992" width="8" customWidth="1"/>
    <col min="9993" max="9994" width="5.42578125" customWidth="1"/>
    <col min="9995" max="9995" width="7.28515625" customWidth="1"/>
    <col min="9996" max="9996" width="28.85546875" customWidth="1"/>
    <col min="9997" max="9997" width="23.42578125" customWidth="1"/>
    <col min="9998" max="9998" width="18.5703125" customWidth="1"/>
    <col min="9999" max="9999" width="35.5703125" customWidth="1"/>
    <col min="10241" max="10241" width="7" customWidth="1"/>
    <col min="10243" max="10243" width="26.140625" customWidth="1"/>
    <col min="10244" max="10244" width="5.140625" customWidth="1"/>
    <col min="10245" max="10245" width="5.5703125" customWidth="1"/>
    <col min="10246" max="10246" width="6.140625" customWidth="1"/>
    <col min="10247" max="10247" width="5.42578125" customWidth="1"/>
    <col min="10248" max="10248" width="8" customWidth="1"/>
    <col min="10249" max="10250" width="5.42578125" customWidth="1"/>
    <col min="10251" max="10251" width="7.28515625" customWidth="1"/>
    <col min="10252" max="10252" width="28.85546875" customWidth="1"/>
    <col min="10253" max="10253" width="23.42578125" customWidth="1"/>
    <col min="10254" max="10254" width="18.5703125" customWidth="1"/>
    <col min="10255" max="10255" width="35.5703125" customWidth="1"/>
    <col min="10497" max="10497" width="7" customWidth="1"/>
    <col min="10499" max="10499" width="26.140625" customWidth="1"/>
    <col min="10500" max="10500" width="5.140625" customWidth="1"/>
    <col min="10501" max="10501" width="5.5703125" customWidth="1"/>
    <col min="10502" max="10502" width="6.140625" customWidth="1"/>
    <col min="10503" max="10503" width="5.42578125" customWidth="1"/>
    <col min="10504" max="10504" width="8" customWidth="1"/>
    <col min="10505" max="10506" width="5.42578125" customWidth="1"/>
    <col min="10507" max="10507" width="7.28515625" customWidth="1"/>
    <col min="10508" max="10508" width="28.85546875" customWidth="1"/>
    <col min="10509" max="10509" width="23.42578125" customWidth="1"/>
    <col min="10510" max="10510" width="18.5703125" customWidth="1"/>
    <col min="10511" max="10511" width="35.5703125" customWidth="1"/>
    <col min="10753" max="10753" width="7" customWidth="1"/>
    <col min="10755" max="10755" width="26.140625" customWidth="1"/>
    <col min="10756" max="10756" width="5.140625" customWidth="1"/>
    <col min="10757" max="10757" width="5.5703125" customWidth="1"/>
    <col min="10758" max="10758" width="6.140625" customWidth="1"/>
    <col min="10759" max="10759" width="5.42578125" customWidth="1"/>
    <col min="10760" max="10760" width="8" customWidth="1"/>
    <col min="10761" max="10762" width="5.42578125" customWidth="1"/>
    <col min="10763" max="10763" width="7.28515625" customWidth="1"/>
    <col min="10764" max="10764" width="28.85546875" customWidth="1"/>
    <col min="10765" max="10765" width="23.42578125" customWidth="1"/>
    <col min="10766" max="10766" width="18.5703125" customWidth="1"/>
    <col min="10767" max="10767" width="35.5703125" customWidth="1"/>
    <col min="11009" max="11009" width="7" customWidth="1"/>
    <col min="11011" max="11011" width="26.140625" customWidth="1"/>
    <col min="11012" max="11012" width="5.140625" customWidth="1"/>
    <col min="11013" max="11013" width="5.5703125" customWidth="1"/>
    <col min="11014" max="11014" width="6.140625" customWidth="1"/>
    <col min="11015" max="11015" width="5.42578125" customWidth="1"/>
    <col min="11016" max="11016" width="8" customWidth="1"/>
    <col min="11017" max="11018" width="5.42578125" customWidth="1"/>
    <col min="11019" max="11019" width="7.28515625" customWidth="1"/>
    <col min="11020" max="11020" width="28.85546875" customWidth="1"/>
    <col min="11021" max="11021" width="23.42578125" customWidth="1"/>
    <col min="11022" max="11022" width="18.5703125" customWidth="1"/>
    <col min="11023" max="11023" width="35.5703125" customWidth="1"/>
    <col min="11265" max="11265" width="7" customWidth="1"/>
    <col min="11267" max="11267" width="26.140625" customWidth="1"/>
    <col min="11268" max="11268" width="5.140625" customWidth="1"/>
    <col min="11269" max="11269" width="5.5703125" customWidth="1"/>
    <col min="11270" max="11270" width="6.140625" customWidth="1"/>
    <col min="11271" max="11271" width="5.42578125" customWidth="1"/>
    <col min="11272" max="11272" width="8" customWidth="1"/>
    <col min="11273" max="11274" width="5.42578125" customWidth="1"/>
    <col min="11275" max="11275" width="7.28515625" customWidth="1"/>
    <col min="11276" max="11276" width="28.85546875" customWidth="1"/>
    <col min="11277" max="11277" width="23.42578125" customWidth="1"/>
    <col min="11278" max="11278" width="18.5703125" customWidth="1"/>
    <col min="11279" max="11279" width="35.5703125" customWidth="1"/>
    <col min="11521" max="11521" width="7" customWidth="1"/>
    <col min="11523" max="11523" width="26.140625" customWidth="1"/>
    <col min="11524" max="11524" width="5.140625" customWidth="1"/>
    <col min="11525" max="11525" width="5.5703125" customWidth="1"/>
    <col min="11526" max="11526" width="6.140625" customWidth="1"/>
    <col min="11527" max="11527" width="5.42578125" customWidth="1"/>
    <col min="11528" max="11528" width="8" customWidth="1"/>
    <col min="11529" max="11530" width="5.42578125" customWidth="1"/>
    <col min="11531" max="11531" width="7.28515625" customWidth="1"/>
    <col min="11532" max="11532" width="28.85546875" customWidth="1"/>
    <col min="11533" max="11533" width="23.42578125" customWidth="1"/>
    <col min="11534" max="11534" width="18.5703125" customWidth="1"/>
    <col min="11535" max="11535" width="35.5703125" customWidth="1"/>
    <col min="11777" max="11777" width="7" customWidth="1"/>
    <col min="11779" max="11779" width="26.140625" customWidth="1"/>
    <col min="11780" max="11780" width="5.140625" customWidth="1"/>
    <col min="11781" max="11781" width="5.5703125" customWidth="1"/>
    <col min="11782" max="11782" width="6.140625" customWidth="1"/>
    <col min="11783" max="11783" width="5.42578125" customWidth="1"/>
    <col min="11784" max="11784" width="8" customWidth="1"/>
    <col min="11785" max="11786" width="5.42578125" customWidth="1"/>
    <col min="11787" max="11787" width="7.28515625" customWidth="1"/>
    <col min="11788" max="11788" width="28.85546875" customWidth="1"/>
    <col min="11789" max="11789" width="23.42578125" customWidth="1"/>
    <col min="11790" max="11790" width="18.5703125" customWidth="1"/>
    <col min="11791" max="11791" width="35.5703125" customWidth="1"/>
    <col min="12033" max="12033" width="7" customWidth="1"/>
    <col min="12035" max="12035" width="26.140625" customWidth="1"/>
    <col min="12036" max="12036" width="5.140625" customWidth="1"/>
    <col min="12037" max="12037" width="5.5703125" customWidth="1"/>
    <col min="12038" max="12038" width="6.140625" customWidth="1"/>
    <col min="12039" max="12039" width="5.42578125" customWidth="1"/>
    <col min="12040" max="12040" width="8" customWidth="1"/>
    <col min="12041" max="12042" width="5.42578125" customWidth="1"/>
    <col min="12043" max="12043" width="7.28515625" customWidth="1"/>
    <col min="12044" max="12044" width="28.85546875" customWidth="1"/>
    <col min="12045" max="12045" width="23.42578125" customWidth="1"/>
    <col min="12046" max="12046" width="18.5703125" customWidth="1"/>
    <col min="12047" max="12047" width="35.5703125" customWidth="1"/>
    <col min="12289" max="12289" width="7" customWidth="1"/>
    <col min="12291" max="12291" width="26.140625" customWidth="1"/>
    <col min="12292" max="12292" width="5.140625" customWidth="1"/>
    <col min="12293" max="12293" width="5.5703125" customWidth="1"/>
    <col min="12294" max="12294" width="6.140625" customWidth="1"/>
    <col min="12295" max="12295" width="5.42578125" customWidth="1"/>
    <col min="12296" max="12296" width="8" customWidth="1"/>
    <col min="12297" max="12298" width="5.42578125" customWidth="1"/>
    <col min="12299" max="12299" width="7.28515625" customWidth="1"/>
    <col min="12300" max="12300" width="28.85546875" customWidth="1"/>
    <col min="12301" max="12301" width="23.42578125" customWidth="1"/>
    <col min="12302" max="12302" width="18.5703125" customWidth="1"/>
    <col min="12303" max="12303" width="35.5703125" customWidth="1"/>
    <col min="12545" max="12545" width="7" customWidth="1"/>
    <col min="12547" max="12547" width="26.140625" customWidth="1"/>
    <col min="12548" max="12548" width="5.140625" customWidth="1"/>
    <col min="12549" max="12549" width="5.5703125" customWidth="1"/>
    <col min="12550" max="12550" width="6.140625" customWidth="1"/>
    <col min="12551" max="12551" width="5.42578125" customWidth="1"/>
    <col min="12552" max="12552" width="8" customWidth="1"/>
    <col min="12553" max="12554" width="5.42578125" customWidth="1"/>
    <col min="12555" max="12555" width="7.28515625" customWidth="1"/>
    <col min="12556" max="12556" width="28.85546875" customWidth="1"/>
    <col min="12557" max="12557" width="23.42578125" customWidth="1"/>
    <col min="12558" max="12558" width="18.5703125" customWidth="1"/>
    <col min="12559" max="12559" width="35.5703125" customWidth="1"/>
    <col min="12801" max="12801" width="7" customWidth="1"/>
    <col min="12803" max="12803" width="26.140625" customWidth="1"/>
    <col min="12804" max="12804" width="5.140625" customWidth="1"/>
    <col min="12805" max="12805" width="5.5703125" customWidth="1"/>
    <col min="12806" max="12806" width="6.140625" customWidth="1"/>
    <col min="12807" max="12807" width="5.42578125" customWidth="1"/>
    <col min="12808" max="12808" width="8" customWidth="1"/>
    <col min="12809" max="12810" width="5.42578125" customWidth="1"/>
    <col min="12811" max="12811" width="7.28515625" customWidth="1"/>
    <col min="12812" max="12812" width="28.85546875" customWidth="1"/>
    <col min="12813" max="12813" width="23.42578125" customWidth="1"/>
    <col min="12814" max="12814" width="18.5703125" customWidth="1"/>
    <col min="12815" max="12815" width="35.5703125" customWidth="1"/>
    <col min="13057" max="13057" width="7" customWidth="1"/>
    <col min="13059" max="13059" width="26.140625" customWidth="1"/>
    <col min="13060" max="13060" width="5.140625" customWidth="1"/>
    <col min="13061" max="13061" width="5.5703125" customWidth="1"/>
    <col min="13062" max="13062" width="6.140625" customWidth="1"/>
    <col min="13063" max="13063" width="5.42578125" customWidth="1"/>
    <col min="13064" max="13064" width="8" customWidth="1"/>
    <col min="13065" max="13066" width="5.42578125" customWidth="1"/>
    <col min="13067" max="13067" width="7.28515625" customWidth="1"/>
    <col min="13068" max="13068" width="28.85546875" customWidth="1"/>
    <col min="13069" max="13069" width="23.42578125" customWidth="1"/>
    <col min="13070" max="13070" width="18.5703125" customWidth="1"/>
    <col min="13071" max="13071" width="35.5703125" customWidth="1"/>
    <col min="13313" max="13313" width="7" customWidth="1"/>
    <col min="13315" max="13315" width="26.140625" customWidth="1"/>
    <col min="13316" max="13316" width="5.140625" customWidth="1"/>
    <col min="13317" max="13317" width="5.5703125" customWidth="1"/>
    <col min="13318" max="13318" width="6.140625" customWidth="1"/>
    <col min="13319" max="13319" width="5.42578125" customWidth="1"/>
    <col min="13320" max="13320" width="8" customWidth="1"/>
    <col min="13321" max="13322" width="5.42578125" customWidth="1"/>
    <col min="13323" max="13323" width="7.28515625" customWidth="1"/>
    <col min="13324" max="13324" width="28.85546875" customWidth="1"/>
    <col min="13325" max="13325" width="23.42578125" customWidth="1"/>
    <col min="13326" max="13326" width="18.5703125" customWidth="1"/>
    <col min="13327" max="13327" width="35.5703125" customWidth="1"/>
    <col min="13569" max="13569" width="7" customWidth="1"/>
    <col min="13571" max="13571" width="26.140625" customWidth="1"/>
    <col min="13572" max="13572" width="5.140625" customWidth="1"/>
    <col min="13573" max="13573" width="5.5703125" customWidth="1"/>
    <col min="13574" max="13574" width="6.140625" customWidth="1"/>
    <col min="13575" max="13575" width="5.42578125" customWidth="1"/>
    <col min="13576" max="13576" width="8" customWidth="1"/>
    <col min="13577" max="13578" width="5.42578125" customWidth="1"/>
    <col min="13579" max="13579" width="7.28515625" customWidth="1"/>
    <col min="13580" max="13580" width="28.85546875" customWidth="1"/>
    <col min="13581" max="13581" width="23.42578125" customWidth="1"/>
    <col min="13582" max="13582" width="18.5703125" customWidth="1"/>
    <col min="13583" max="13583" width="35.5703125" customWidth="1"/>
    <col min="13825" max="13825" width="7" customWidth="1"/>
    <col min="13827" max="13827" width="26.140625" customWidth="1"/>
    <col min="13828" max="13828" width="5.140625" customWidth="1"/>
    <col min="13829" max="13829" width="5.5703125" customWidth="1"/>
    <col min="13830" max="13830" width="6.140625" customWidth="1"/>
    <col min="13831" max="13831" width="5.42578125" customWidth="1"/>
    <col min="13832" max="13832" width="8" customWidth="1"/>
    <col min="13833" max="13834" width="5.42578125" customWidth="1"/>
    <col min="13835" max="13835" width="7.28515625" customWidth="1"/>
    <col min="13836" max="13836" width="28.85546875" customWidth="1"/>
    <col min="13837" max="13837" width="23.42578125" customWidth="1"/>
    <col min="13838" max="13838" width="18.5703125" customWidth="1"/>
    <col min="13839" max="13839" width="35.5703125" customWidth="1"/>
    <col min="14081" max="14081" width="7" customWidth="1"/>
    <col min="14083" max="14083" width="26.140625" customWidth="1"/>
    <col min="14084" max="14084" width="5.140625" customWidth="1"/>
    <col min="14085" max="14085" width="5.5703125" customWidth="1"/>
    <col min="14086" max="14086" width="6.140625" customWidth="1"/>
    <col min="14087" max="14087" width="5.42578125" customWidth="1"/>
    <col min="14088" max="14088" width="8" customWidth="1"/>
    <col min="14089" max="14090" width="5.42578125" customWidth="1"/>
    <col min="14091" max="14091" width="7.28515625" customWidth="1"/>
    <col min="14092" max="14092" width="28.85546875" customWidth="1"/>
    <col min="14093" max="14093" width="23.42578125" customWidth="1"/>
    <col min="14094" max="14094" width="18.5703125" customWidth="1"/>
    <col min="14095" max="14095" width="35.5703125" customWidth="1"/>
    <col min="14337" max="14337" width="7" customWidth="1"/>
    <col min="14339" max="14339" width="26.140625" customWidth="1"/>
    <col min="14340" max="14340" width="5.140625" customWidth="1"/>
    <col min="14341" max="14341" width="5.5703125" customWidth="1"/>
    <col min="14342" max="14342" width="6.140625" customWidth="1"/>
    <col min="14343" max="14343" width="5.42578125" customWidth="1"/>
    <col min="14344" max="14344" width="8" customWidth="1"/>
    <col min="14345" max="14346" width="5.42578125" customWidth="1"/>
    <col min="14347" max="14347" width="7.28515625" customWidth="1"/>
    <col min="14348" max="14348" width="28.85546875" customWidth="1"/>
    <col min="14349" max="14349" width="23.42578125" customWidth="1"/>
    <col min="14350" max="14350" width="18.5703125" customWidth="1"/>
    <col min="14351" max="14351" width="35.5703125" customWidth="1"/>
    <col min="14593" max="14593" width="7" customWidth="1"/>
    <col min="14595" max="14595" width="26.140625" customWidth="1"/>
    <col min="14596" max="14596" width="5.140625" customWidth="1"/>
    <col min="14597" max="14597" width="5.5703125" customWidth="1"/>
    <col min="14598" max="14598" width="6.140625" customWidth="1"/>
    <col min="14599" max="14599" width="5.42578125" customWidth="1"/>
    <col min="14600" max="14600" width="8" customWidth="1"/>
    <col min="14601" max="14602" width="5.42578125" customWidth="1"/>
    <col min="14603" max="14603" width="7.28515625" customWidth="1"/>
    <col min="14604" max="14604" width="28.85546875" customWidth="1"/>
    <col min="14605" max="14605" width="23.42578125" customWidth="1"/>
    <col min="14606" max="14606" width="18.5703125" customWidth="1"/>
    <col min="14607" max="14607" width="35.5703125" customWidth="1"/>
    <col min="14849" max="14849" width="7" customWidth="1"/>
    <col min="14851" max="14851" width="26.140625" customWidth="1"/>
    <col min="14852" max="14852" width="5.140625" customWidth="1"/>
    <col min="14853" max="14853" width="5.5703125" customWidth="1"/>
    <col min="14854" max="14854" width="6.140625" customWidth="1"/>
    <col min="14855" max="14855" width="5.42578125" customWidth="1"/>
    <col min="14856" max="14856" width="8" customWidth="1"/>
    <col min="14857" max="14858" width="5.42578125" customWidth="1"/>
    <col min="14859" max="14859" width="7.28515625" customWidth="1"/>
    <col min="14860" max="14860" width="28.85546875" customWidth="1"/>
    <col min="14861" max="14861" width="23.42578125" customWidth="1"/>
    <col min="14862" max="14862" width="18.5703125" customWidth="1"/>
    <col min="14863" max="14863" width="35.5703125" customWidth="1"/>
    <col min="15105" max="15105" width="7" customWidth="1"/>
    <col min="15107" max="15107" width="26.140625" customWidth="1"/>
    <col min="15108" max="15108" width="5.140625" customWidth="1"/>
    <col min="15109" max="15109" width="5.5703125" customWidth="1"/>
    <col min="15110" max="15110" width="6.140625" customWidth="1"/>
    <col min="15111" max="15111" width="5.42578125" customWidth="1"/>
    <col min="15112" max="15112" width="8" customWidth="1"/>
    <col min="15113" max="15114" width="5.42578125" customWidth="1"/>
    <col min="15115" max="15115" width="7.28515625" customWidth="1"/>
    <col min="15116" max="15116" width="28.85546875" customWidth="1"/>
    <col min="15117" max="15117" width="23.42578125" customWidth="1"/>
    <col min="15118" max="15118" width="18.5703125" customWidth="1"/>
    <col min="15119" max="15119" width="35.5703125" customWidth="1"/>
    <col min="15361" max="15361" width="7" customWidth="1"/>
    <col min="15363" max="15363" width="26.140625" customWidth="1"/>
    <col min="15364" max="15364" width="5.140625" customWidth="1"/>
    <col min="15365" max="15365" width="5.5703125" customWidth="1"/>
    <col min="15366" max="15366" width="6.140625" customWidth="1"/>
    <col min="15367" max="15367" width="5.42578125" customWidth="1"/>
    <col min="15368" max="15368" width="8" customWidth="1"/>
    <col min="15369" max="15370" width="5.42578125" customWidth="1"/>
    <col min="15371" max="15371" width="7.28515625" customWidth="1"/>
    <col min="15372" max="15372" width="28.85546875" customWidth="1"/>
    <col min="15373" max="15373" width="23.42578125" customWidth="1"/>
    <col min="15374" max="15374" width="18.5703125" customWidth="1"/>
    <col min="15375" max="15375" width="35.5703125" customWidth="1"/>
    <col min="15617" max="15617" width="7" customWidth="1"/>
    <col min="15619" max="15619" width="26.140625" customWidth="1"/>
    <col min="15620" max="15620" width="5.140625" customWidth="1"/>
    <col min="15621" max="15621" width="5.5703125" customWidth="1"/>
    <col min="15622" max="15622" width="6.140625" customWidth="1"/>
    <col min="15623" max="15623" width="5.42578125" customWidth="1"/>
    <col min="15624" max="15624" width="8" customWidth="1"/>
    <col min="15625" max="15626" width="5.42578125" customWidth="1"/>
    <col min="15627" max="15627" width="7.28515625" customWidth="1"/>
    <col min="15628" max="15628" width="28.85546875" customWidth="1"/>
    <col min="15629" max="15629" width="23.42578125" customWidth="1"/>
    <col min="15630" max="15630" width="18.5703125" customWidth="1"/>
    <col min="15631" max="15631" width="35.5703125" customWidth="1"/>
    <col min="15873" max="15873" width="7" customWidth="1"/>
    <col min="15875" max="15875" width="26.140625" customWidth="1"/>
    <col min="15876" max="15876" width="5.140625" customWidth="1"/>
    <col min="15877" max="15877" width="5.5703125" customWidth="1"/>
    <col min="15878" max="15878" width="6.140625" customWidth="1"/>
    <col min="15879" max="15879" width="5.42578125" customWidth="1"/>
    <col min="15880" max="15880" width="8" customWidth="1"/>
    <col min="15881" max="15882" width="5.42578125" customWidth="1"/>
    <col min="15883" max="15883" width="7.28515625" customWidth="1"/>
    <col min="15884" max="15884" width="28.85546875" customWidth="1"/>
    <col min="15885" max="15885" width="23.42578125" customWidth="1"/>
    <col min="15886" max="15886" width="18.5703125" customWidth="1"/>
    <col min="15887" max="15887" width="35.5703125" customWidth="1"/>
    <col min="16129" max="16129" width="7" customWidth="1"/>
    <col min="16131" max="16131" width="26.140625" customWidth="1"/>
    <col min="16132" max="16132" width="5.140625" customWidth="1"/>
    <col min="16133" max="16133" width="5.5703125" customWidth="1"/>
    <col min="16134" max="16134" width="6.140625" customWidth="1"/>
    <col min="16135" max="16135" width="5.42578125" customWidth="1"/>
    <col min="16136" max="16136" width="8" customWidth="1"/>
    <col min="16137" max="16138" width="5.42578125" customWidth="1"/>
    <col min="16139" max="16139" width="7.28515625" customWidth="1"/>
    <col min="16140" max="16140" width="28.85546875" customWidth="1"/>
    <col min="16141" max="16141" width="23.42578125" customWidth="1"/>
    <col min="16142" max="16142" width="18.5703125" customWidth="1"/>
    <col min="16143" max="16143" width="35.5703125" customWidth="1"/>
  </cols>
  <sheetData>
    <row r="1" spans="1:12" ht="24.75" customHeight="1" x14ac:dyDescent="0.25">
      <c r="A1" s="527" t="s">
        <v>4</v>
      </c>
      <c r="B1" s="528" t="s">
        <v>631</v>
      </c>
      <c r="C1" s="528"/>
      <c r="D1" s="527" t="s">
        <v>632</v>
      </c>
      <c r="E1" s="527" t="s">
        <v>14</v>
      </c>
      <c r="F1" s="528" t="s">
        <v>633</v>
      </c>
      <c r="G1" s="528"/>
      <c r="H1" s="528"/>
      <c r="I1" s="528"/>
      <c r="J1" s="528"/>
      <c r="K1" s="528"/>
    </row>
    <row r="2" spans="1:12" ht="43.5" customHeight="1" x14ac:dyDescent="0.25">
      <c r="A2" s="527"/>
      <c r="B2" s="528"/>
      <c r="C2" s="528"/>
      <c r="D2" s="527"/>
      <c r="E2" s="527"/>
      <c r="F2" s="528"/>
      <c r="G2" s="528"/>
      <c r="H2" s="528"/>
      <c r="I2" s="528"/>
      <c r="J2" s="528"/>
      <c r="K2" s="528"/>
    </row>
    <row r="3" spans="1:12" ht="31.5" customHeight="1" x14ac:dyDescent="0.25">
      <c r="A3" s="529" t="s">
        <v>634</v>
      </c>
      <c r="B3" s="529"/>
      <c r="C3" s="529"/>
      <c r="D3" s="529"/>
      <c r="E3" s="529"/>
      <c r="F3" s="529"/>
      <c r="G3" s="529"/>
      <c r="H3" s="529"/>
      <c r="I3" s="529"/>
      <c r="J3" s="529"/>
      <c r="K3" s="529"/>
    </row>
    <row r="4" spans="1:12" ht="26.25" customHeight="1" x14ac:dyDescent="0.25">
      <c r="A4" s="532" t="s">
        <v>635</v>
      </c>
      <c r="B4" s="532"/>
      <c r="C4" s="532"/>
      <c r="D4" s="532"/>
      <c r="E4" s="532"/>
      <c r="F4" s="532"/>
      <c r="G4" s="532"/>
      <c r="H4" s="532"/>
      <c r="I4" s="532"/>
      <c r="J4" s="532"/>
      <c r="K4" s="532"/>
    </row>
    <row r="5" spans="1:12" ht="15" customHeight="1" x14ac:dyDescent="0.25">
      <c r="A5" s="533" t="s">
        <v>636</v>
      </c>
      <c r="B5" s="536" t="s">
        <v>637</v>
      </c>
      <c r="C5" s="536"/>
      <c r="D5" s="537" t="s">
        <v>638</v>
      </c>
      <c r="E5" s="537" t="s">
        <v>639</v>
      </c>
      <c r="F5" s="538" t="s">
        <v>640</v>
      </c>
      <c r="G5" s="538"/>
      <c r="H5" s="538"/>
      <c r="I5" s="538"/>
      <c r="J5" s="538"/>
      <c r="K5" s="538"/>
    </row>
    <row r="6" spans="1:12" ht="33.75" customHeight="1" x14ac:dyDescent="0.25">
      <c r="A6" s="534"/>
      <c r="B6" s="536"/>
      <c r="C6" s="536"/>
      <c r="D6" s="537"/>
      <c r="E6" s="537"/>
      <c r="F6" s="539">
        <f>SUM(F7:K11)</f>
        <v>2150</v>
      </c>
      <c r="G6" s="539"/>
      <c r="H6" s="539"/>
      <c r="I6" s="539"/>
      <c r="J6" s="539"/>
      <c r="K6" s="539"/>
      <c r="L6" s="187"/>
    </row>
    <row r="7" spans="1:12" x14ac:dyDescent="0.25">
      <c r="A7" s="534"/>
      <c r="B7" s="515" t="s">
        <v>0</v>
      </c>
      <c r="C7" s="515"/>
      <c r="D7" s="537"/>
      <c r="E7" s="537"/>
      <c r="F7" s="530">
        <v>520</v>
      </c>
      <c r="G7" s="530"/>
      <c r="H7" s="530"/>
      <c r="I7" s="530"/>
      <c r="J7" s="530"/>
      <c r="K7" s="530"/>
      <c r="L7" s="187"/>
    </row>
    <row r="8" spans="1:12" x14ac:dyDescent="0.25">
      <c r="A8" s="534"/>
      <c r="B8" s="515" t="s">
        <v>1</v>
      </c>
      <c r="C8" s="515"/>
      <c r="D8" s="537"/>
      <c r="E8" s="537"/>
      <c r="F8" s="530">
        <v>470</v>
      </c>
      <c r="G8" s="530"/>
      <c r="H8" s="530"/>
      <c r="I8" s="530"/>
      <c r="J8" s="530"/>
      <c r="K8" s="530"/>
      <c r="L8" s="187"/>
    </row>
    <row r="9" spans="1:12" x14ac:dyDescent="0.25">
      <c r="A9" s="534"/>
      <c r="B9" s="515" t="s">
        <v>5</v>
      </c>
      <c r="C9" s="515"/>
      <c r="D9" s="537"/>
      <c r="E9" s="537"/>
      <c r="F9" s="531">
        <v>470</v>
      </c>
      <c r="G9" s="531"/>
      <c r="H9" s="531"/>
      <c r="I9" s="531"/>
      <c r="J9" s="531"/>
      <c r="K9" s="531"/>
      <c r="L9" s="187"/>
    </row>
    <row r="10" spans="1:12" x14ac:dyDescent="0.25">
      <c r="A10" s="534"/>
      <c r="B10" s="515" t="s">
        <v>2</v>
      </c>
      <c r="C10" s="515"/>
      <c r="D10" s="537"/>
      <c r="E10" s="537"/>
      <c r="F10" s="530">
        <v>370</v>
      </c>
      <c r="G10" s="530"/>
      <c r="H10" s="530"/>
      <c r="I10" s="530"/>
      <c r="J10" s="530"/>
      <c r="K10" s="530"/>
      <c r="L10" s="187"/>
    </row>
    <row r="11" spans="1:12" x14ac:dyDescent="0.25">
      <c r="A11" s="535"/>
      <c r="B11" s="515" t="s">
        <v>3</v>
      </c>
      <c r="C11" s="515"/>
      <c r="D11" s="537"/>
      <c r="E11" s="537"/>
      <c r="F11" s="530">
        <v>320</v>
      </c>
      <c r="G11" s="530"/>
      <c r="H11" s="530"/>
      <c r="I11" s="530"/>
      <c r="J11" s="530"/>
      <c r="K11" s="530"/>
      <c r="L11" s="187"/>
    </row>
    <row r="12" spans="1:12" ht="15" customHeight="1" x14ac:dyDescent="0.25">
      <c r="A12" s="533" t="s">
        <v>641</v>
      </c>
      <c r="B12" s="536" t="s">
        <v>642</v>
      </c>
      <c r="C12" s="536"/>
      <c r="D12" s="537" t="s">
        <v>638</v>
      </c>
      <c r="E12" s="537" t="s">
        <v>639</v>
      </c>
      <c r="F12" s="538" t="s">
        <v>643</v>
      </c>
      <c r="G12" s="538"/>
      <c r="H12" s="538"/>
      <c r="I12" s="538"/>
      <c r="J12" s="538"/>
      <c r="K12" s="538"/>
      <c r="L12" s="187"/>
    </row>
    <row r="13" spans="1:12" ht="15" customHeight="1" x14ac:dyDescent="0.25">
      <c r="A13" s="534"/>
      <c r="B13" s="536"/>
      <c r="C13" s="536"/>
      <c r="D13" s="537"/>
      <c r="E13" s="537"/>
      <c r="F13" s="539">
        <f>SUM(F14:K18)</f>
        <v>5</v>
      </c>
      <c r="G13" s="539"/>
      <c r="H13" s="539"/>
      <c r="I13" s="539"/>
      <c r="J13" s="539"/>
      <c r="K13" s="539"/>
      <c r="L13" s="187"/>
    </row>
    <row r="14" spans="1:12" x14ac:dyDescent="0.25">
      <c r="A14" s="534"/>
      <c r="B14" s="515" t="s">
        <v>0</v>
      </c>
      <c r="C14" s="515"/>
      <c r="D14" s="537"/>
      <c r="E14" s="537"/>
      <c r="F14" s="530">
        <v>1</v>
      </c>
      <c r="G14" s="530"/>
      <c r="H14" s="530"/>
      <c r="I14" s="530"/>
      <c r="J14" s="530"/>
      <c r="K14" s="530"/>
      <c r="L14" s="187"/>
    </row>
    <row r="15" spans="1:12" x14ac:dyDescent="0.25">
      <c r="A15" s="534"/>
      <c r="B15" s="515" t="s">
        <v>1</v>
      </c>
      <c r="C15" s="515"/>
      <c r="D15" s="537"/>
      <c r="E15" s="537"/>
      <c r="F15" s="530">
        <v>1</v>
      </c>
      <c r="G15" s="530"/>
      <c r="H15" s="530"/>
      <c r="I15" s="530"/>
      <c r="J15" s="530"/>
      <c r="K15" s="530"/>
      <c r="L15" s="187"/>
    </row>
    <row r="16" spans="1:12" x14ac:dyDescent="0.25">
      <c r="A16" s="534"/>
      <c r="B16" s="515" t="s">
        <v>5</v>
      </c>
      <c r="C16" s="515"/>
      <c r="D16" s="537"/>
      <c r="E16" s="537"/>
      <c r="F16" s="531">
        <v>1</v>
      </c>
      <c r="G16" s="531"/>
      <c r="H16" s="531"/>
      <c r="I16" s="531"/>
      <c r="J16" s="531"/>
      <c r="K16" s="531"/>
      <c r="L16" s="187"/>
    </row>
    <row r="17" spans="1:13" x14ac:dyDescent="0.25">
      <c r="A17" s="534"/>
      <c r="B17" s="515" t="s">
        <v>2</v>
      </c>
      <c r="C17" s="515"/>
      <c r="D17" s="537"/>
      <c r="E17" s="537"/>
      <c r="F17" s="530">
        <v>1</v>
      </c>
      <c r="G17" s="530"/>
      <c r="H17" s="530"/>
      <c r="I17" s="530"/>
      <c r="J17" s="530"/>
      <c r="K17" s="530"/>
      <c r="L17" s="187"/>
    </row>
    <row r="18" spans="1:13" x14ac:dyDescent="0.25">
      <c r="A18" s="535"/>
      <c r="B18" s="515" t="s">
        <v>3</v>
      </c>
      <c r="C18" s="515"/>
      <c r="D18" s="537"/>
      <c r="E18" s="537"/>
      <c r="F18" s="530">
        <v>1</v>
      </c>
      <c r="G18" s="530"/>
      <c r="H18" s="530"/>
      <c r="I18" s="530"/>
      <c r="J18" s="530"/>
      <c r="K18" s="530"/>
      <c r="L18" s="187"/>
    </row>
    <row r="19" spans="1:13" ht="15" customHeight="1" x14ac:dyDescent="0.25">
      <c r="A19" s="533" t="s">
        <v>644</v>
      </c>
      <c r="B19" s="536" t="s">
        <v>645</v>
      </c>
      <c r="C19" s="536"/>
      <c r="D19" s="537" t="s">
        <v>638</v>
      </c>
      <c r="E19" s="537" t="s">
        <v>646</v>
      </c>
      <c r="F19" s="540" t="s">
        <v>647</v>
      </c>
      <c r="G19" s="540"/>
      <c r="H19" s="540"/>
      <c r="I19" s="540" t="s">
        <v>648</v>
      </c>
      <c r="J19" s="540"/>
      <c r="K19" s="540"/>
    </row>
    <row r="20" spans="1:13" ht="30.75" customHeight="1" x14ac:dyDescent="0.25">
      <c r="A20" s="534"/>
      <c r="B20" s="536"/>
      <c r="C20" s="536"/>
      <c r="D20" s="537"/>
      <c r="E20" s="537"/>
      <c r="F20" s="539">
        <f>SUM(F21:H25)</f>
        <v>570</v>
      </c>
      <c r="G20" s="539"/>
      <c r="H20" s="539"/>
      <c r="I20" s="539">
        <f>SUM(I21:K25)</f>
        <v>35</v>
      </c>
      <c r="J20" s="539"/>
      <c r="K20" s="539"/>
      <c r="L20" s="188"/>
      <c r="M20" s="188"/>
    </row>
    <row r="21" spans="1:13" x14ac:dyDescent="0.25">
      <c r="A21" s="534"/>
      <c r="B21" s="515" t="s">
        <v>0</v>
      </c>
      <c r="C21" s="515"/>
      <c r="D21" s="537"/>
      <c r="E21" s="537"/>
      <c r="F21" s="541">
        <v>97</v>
      </c>
      <c r="G21" s="541"/>
      <c r="H21" s="541"/>
      <c r="I21" s="541">
        <v>7</v>
      </c>
      <c r="J21" s="541"/>
      <c r="K21" s="541"/>
    </row>
    <row r="22" spans="1:13" x14ac:dyDescent="0.25">
      <c r="A22" s="534"/>
      <c r="B22" s="515" t="s">
        <v>1</v>
      </c>
      <c r="C22" s="515"/>
      <c r="D22" s="537"/>
      <c r="E22" s="537"/>
      <c r="F22" s="541">
        <v>164</v>
      </c>
      <c r="G22" s="541"/>
      <c r="H22" s="541"/>
      <c r="I22" s="541">
        <v>9</v>
      </c>
      <c r="J22" s="541"/>
      <c r="K22" s="541"/>
    </row>
    <row r="23" spans="1:13" x14ac:dyDescent="0.25">
      <c r="A23" s="534"/>
      <c r="B23" s="515" t="s">
        <v>5</v>
      </c>
      <c r="C23" s="515"/>
      <c r="D23" s="537"/>
      <c r="E23" s="537"/>
      <c r="F23" s="541">
        <v>124</v>
      </c>
      <c r="G23" s="541"/>
      <c r="H23" s="541"/>
      <c r="I23" s="541">
        <v>7</v>
      </c>
      <c r="J23" s="541"/>
      <c r="K23" s="541"/>
    </row>
    <row r="24" spans="1:13" x14ac:dyDescent="0.25">
      <c r="A24" s="534"/>
      <c r="B24" s="515" t="s">
        <v>2</v>
      </c>
      <c r="C24" s="515"/>
      <c r="D24" s="537"/>
      <c r="E24" s="537"/>
      <c r="F24" s="541">
        <v>119</v>
      </c>
      <c r="G24" s="541"/>
      <c r="H24" s="541"/>
      <c r="I24" s="541">
        <v>7</v>
      </c>
      <c r="J24" s="541"/>
      <c r="K24" s="541"/>
    </row>
    <row r="25" spans="1:13" x14ac:dyDescent="0.25">
      <c r="A25" s="535"/>
      <c r="B25" s="515" t="s">
        <v>3</v>
      </c>
      <c r="C25" s="515"/>
      <c r="D25" s="537"/>
      <c r="E25" s="537"/>
      <c r="F25" s="541">
        <v>66</v>
      </c>
      <c r="G25" s="541"/>
      <c r="H25" s="541"/>
      <c r="I25" s="541">
        <v>5</v>
      </c>
      <c r="J25" s="541"/>
      <c r="K25" s="541"/>
    </row>
    <row r="26" spans="1:13" ht="44.25" customHeight="1" x14ac:dyDescent="0.25">
      <c r="A26" s="543" t="s">
        <v>649</v>
      </c>
      <c r="B26" s="536" t="s">
        <v>650</v>
      </c>
      <c r="C26" s="536"/>
      <c r="D26" s="537" t="s">
        <v>638</v>
      </c>
      <c r="E26" s="537" t="s">
        <v>651</v>
      </c>
      <c r="F26" s="295" t="s">
        <v>647</v>
      </c>
      <c r="G26" s="295"/>
      <c r="H26" s="295"/>
      <c r="I26" s="295" t="s">
        <v>648</v>
      </c>
      <c r="J26" s="295"/>
      <c r="K26" s="295"/>
    </row>
    <row r="27" spans="1:13" ht="16.5" customHeight="1" x14ac:dyDescent="0.25">
      <c r="A27" s="544"/>
      <c r="B27" s="546" t="s">
        <v>652</v>
      </c>
      <c r="C27" s="189" t="s">
        <v>653</v>
      </c>
      <c r="D27" s="537"/>
      <c r="E27" s="537"/>
      <c r="F27" s="547">
        <f>SUM(F28:H31)</f>
        <v>1043</v>
      </c>
      <c r="G27" s="547"/>
      <c r="H27" s="547"/>
      <c r="I27" s="547">
        <f>SUM(I28:K31)</f>
        <v>261</v>
      </c>
      <c r="J27" s="547"/>
      <c r="K27" s="547"/>
    </row>
    <row r="28" spans="1:13" ht="25.5" x14ac:dyDescent="0.25">
      <c r="A28" s="544"/>
      <c r="B28" s="546"/>
      <c r="C28" s="190" t="s">
        <v>654</v>
      </c>
      <c r="D28" s="537"/>
      <c r="E28" s="537"/>
      <c r="F28" s="542">
        <f>F33+F38+F43+F48+F53</f>
        <v>438</v>
      </c>
      <c r="G28" s="542"/>
      <c r="H28" s="542"/>
      <c r="I28" s="542">
        <f>I33+I38+I43+I48+I53</f>
        <v>151</v>
      </c>
      <c r="J28" s="542"/>
      <c r="K28" s="542"/>
      <c r="L28" s="188"/>
      <c r="M28" s="188"/>
    </row>
    <row r="29" spans="1:13" x14ac:dyDescent="0.25">
      <c r="A29" s="544"/>
      <c r="B29" s="546"/>
      <c r="C29" s="190" t="s">
        <v>655</v>
      </c>
      <c r="D29" s="537"/>
      <c r="E29" s="537"/>
      <c r="F29" s="542">
        <f>F34+F39+F44+F49+F54</f>
        <v>200</v>
      </c>
      <c r="G29" s="542"/>
      <c r="H29" s="542"/>
      <c r="I29" s="542"/>
      <c r="J29" s="542"/>
      <c r="K29" s="542"/>
      <c r="L29" s="188"/>
    </row>
    <row r="30" spans="1:13" ht="48" customHeight="1" x14ac:dyDescent="0.25">
      <c r="A30" s="544"/>
      <c r="B30" s="546"/>
      <c r="C30" s="190" t="s">
        <v>656</v>
      </c>
      <c r="D30" s="537"/>
      <c r="E30" s="537"/>
      <c r="F30" s="542">
        <f>F35+F40+F45+F50+F55</f>
        <v>305</v>
      </c>
      <c r="G30" s="542"/>
      <c r="H30" s="542"/>
      <c r="I30" s="542">
        <f>I35+I40+I45+I50+I55</f>
        <v>10</v>
      </c>
      <c r="J30" s="542"/>
      <c r="K30" s="542"/>
      <c r="L30" s="188"/>
    </row>
    <row r="31" spans="1:13" ht="44.25" customHeight="1" x14ac:dyDescent="0.25">
      <c r="A31" s="544"/>
      <c r="B31" s="546"/>
      <c r="C31" s="190" t="s">
        <v>657</v>
      </c>
      <c r="D31" s="537"/>
      <c r="E31" s="537"/>
      <c r="F31" s="542">
        <f>F36+F41+F46+F51+F56</f>
        <v>100</v>
      </c>
      <c r="G31" s="542"/>
      <c r="H31" s="542"/>
      <c r="I31" s="542">
        <f>I36+I41+I46+I51+I56</f>
        <v>100</v>
      </c>
      <c r="J31" s="542"/>
      <c r="K31" s="542"/>
    </row>
    <row r="32" spans="1:13" x14ac:dyDescent="0.25">
      <c r="A32" s="544"/>
      <c r="B32" s="548" t="s">
        <v>0</v>
      </c>
      <c r="C32" s="189" t="s">
        <v>653</v>
      </c>
      <c r="D32" s="537"/>
      <c r="E32" s="537"/>
      <c r="F32" s="542">
        <f>SUM(F33:F36)</f>
        <v>164</v>
      </c>
      <c r="G32" s="542"/>
      <c r="H32" s="542"/>
      <c r="I32" s="542">
        <f>SUM(I33:I36)</f>
        <v>51</v>
      </c>
      <c r="J32" s="542"/>
      <c r="K32" s="542"/>
    </row>
    <row r="33" spans="1:11" ht="25.5" x14ac:dyDescent="0.25">
      <c r="A33" s="544"/>
      <c r="B33" s="549"/>
      <c r="C33" s="185" t="s">
        <v>654</v>
      </c>
      <c r="D33" s="537"/>
      <c r="E33" s="537"/>
      <c r="F33" s="238">
        <v>51</v>
      </c>
      <c r="G33" s="238"/>
      <c r="H33" s="238"/>
      <c r="I33" s="238">
        <v>29</v>
      </c>
      <c r="J33" s="238"/>
      <c r="K33" s="238"/>
    </row>
    <row r="34" spans="1:11" x14ac:dyDescent="0.25">
      <c r="A34" s="544"/>
      <c r="B34" s="549"/>
      <c r="C34" s="185" t="s">
        <v>655</v>
      </c>
      <c r="D34" s="537"/>
      <c r="E34" s="537"/>
      <c r="F34" s="238">
        <v>40</v>
      </c>
      <c r="G34" s="238"/>
      <c r="H34" s="238"/>
      <c r="I34" s="238"/>
      <c r="J34" s="238"/>
      <c r="K34" s="238"/>
    </row>
    <row r="35" spans="1:11" ht="38.25" x14ac:dyDescent="0.25">
      <c r="A35" s="544"/>
      <c r="B35" s="549"/>
      <c r="C35" s="185" t="s">
        <v>656</v>
      </c>
      <c r="D35" s="537"/>
      <c r="E35" s="537"/>
      <c r="F35" s="238">
        <v>53</v>
      </c>
      <c r="G35" s="238"/>
      <c r="H35" s="238"/>
      <c r="I35" s="238">
        <v>2</v>
      </c>
      <c r="J35" s="238"/>
      <c r="K35" s="238"/>
    </row>
    <row r="36" spans="1:11" ht="38.25" x14ac:dyDescent="0.25">
      <c r="A36" s="544"/>
      <c r="B36" s="550"/>
      <c r="C36" s="185" t="s">
        <v>657</v>
      </c>
      <c r="D36" s="537"/>
      <c r="E36" s="537"/>
      <c r="F36" s="238">
        <v>20</v>
      </c>
      <c r="G36" s="238"/>
      <c r="H36" s="238"/>
      <c r="I36" s="238">
        <v>20</v>
      </c>
      <c r="J36" s="238"/>
      <c r="K36" s="238"/>
    </row>
    <row r="37" spans="1:11" x14ac:dyDescent="0.25">
      <c r="A37" s="544"/>
      <c r="B37" s="551" t="s">
        <v>1</v>
      </c>
      <c r="C37" s="189" t="s">
        <v>653</v>
      </c>
      <c r="D37" s="537"/>
      <c r="E37" s="537"/>
      <c r="F37" s="542">
        <f>SUM(F38:F41)</f>
        <v>270</v>
      </c>
      <c r="G37" s="542"/>
      <c r="H37" s="542"/>
      <c r="I37" s="542">
        <f>SUM(I38:I41)</f>
        <v>63</v>
      </c>
      <c r="J37" s="542"/>
      <c r="K37" s="542"/>
    </row>
    <row r="38" spans="1:11" ht="25.5" x14ac:dyDescent="0.25">
      <c r="A38" s="544"/>
      <c r="B38" s="551"/>
      <c r="C38" s="185" t="s">
        <v>654</v>
      </c>
      <c r="D38" s="537"/>
      <c r="E38" s="537"/>
      <c r="F38" s="238">
        <v>141</v>
      </c>
      <c r="G38" s="238"/>
      <c r="H38" s="238"/>
      <c r="I38" s="238">
        <v>41</v>
      </c>
      <c r="J38" s="238"/>
      <c r="K38" s="238"/>
    </row>
    <row r="39" spans="1:11" x14ac:dyDescent="0.25">
      <c r="A39" s="544"/>
      <c r="B39" s="551"/>
      <c r="C39" s="185" t="s">
        <v>655</v>
      </c>
      <c r="D39" s="537"/>
      <c r="E39" s="537"/>
      <c r="F39" s="238">
        <v>40</v>
      </c>
      <c r="G39" s="238"/>
      <c r="H39" s="238"/>
      <c r="I39" s="238"/>
      <c r="J39" s="238"/>
      <c r="K39" s="238"/>
    </row>
    <row r="40" spans="1:11" ht="38.25" x14ac:dyDescent="0.25">
      <c r="A40" s="544"/>
      <c r="B40" s="551"/>
      <c r="C40" s="185" t="s">
        <v>656</v>
      </c>
      <c r="D40" s="537"/>
      <c r="E40" s="537"/>
      <c r="F40" s="238">
        <v>69</v>
      </c>
      <c r="G40" s="238"/>
      <c r="H40" s="238"/>
      <c r="I40" s="238">
        <v>2</v>
      </c>
      <c r="J40" s="238"/>
      <c r="K40" s="238"/>
    </row>
    <row r="41" spans="1:11" ht="38.25" x14ac:dyDescent="0.25">
      <c r="A41" s="544"/>
      <c r="B41" s="551"/>
      <c r="C41" s="185" t="s">
        <v>657</v>
      </c>
      <c r="D41" s="537"/>
      <c r="E41" s="537"/>
      <c r="F41" s="238">
        <v>20</v>
      </c>
      <c r="G41" s="238"/>
      <c r="H41" s="238"/>
      <c r="I41" s="238">
        <v>20</v>
      </c>
      <c r="J41" s="238"/>
      <c r="K41" s="238"/>
    </row>
    <row r="42" spans="1:11" x14ac:dyDescent="0.25">
      <c r="A42" s="544"/>
      <c r="B42" s="551" t="s">
        <v>5</v>
      </c>
      <c r="C42" s="189" t="s">
        <v>653</v>
      </c>
      <c r="D42" s="537"/>
      <c r="E42" s="537"/>
      <c r="F42" s="542">
        <f>SUM(F43:F46)</f>
        <v>219</v>
      </c>
      <c r="G42" s="542"/>
      <c r="H42" s="542"/>
      <c r="I42" s="542">
        <f>SUM(I43:I46)</f>
        <v>51</v>
      </c>
      <c r="J42" s="542"/>
      <c r="K42" s="542"/>
    </row>
    <row r="43" spans="1:11" ht="25.5" x14ac:dyDescent="0.25">
      <c r="A43" s="544"/>
      <c r="B43" s="551"/>
      <c r="C43" s="185" t="s">
        <v>654</v>
      </c>
      <c r="D43" s="537"/>
      <c r="E43" s="537"/>
      <c r="F43" s="238">
        <v>98</v>
      </c>
      <c r="G43" s="238"/>
      <c r="H43" s="238"/>
      <c r="I43" s="238">
        <v>29</v>
      </c>
      <c r="J43" s="238"/>
      <c r="K43" s="238"/>
    </row>
    <row r="44" spans="1:11" x14ac:dyDescent="0.25">
      <c r="A44" s="544"/>
      <c r="B44" s="551"/>
      <c r="C44" s="185" t="s">
        <v>655</v>
      </c>
      <c r="D44" s="537"/>
      <c r="E44" s="537"/>
      <c r="F44" s="238">
        <v>40</v>
      </c>
      <c r="G44" s="238"/>
      <c r="H44" s="238"/>
      <c r="I44" s="238"/>
      <c r="J44" s="238"/>
      <c r="K44" s="238"/>
    </row>
    <row r="45" spans="1:11" ht="38.25" x14ac:dyDescent="0.25">
      <c r="A45" s="544"/>
      <c r="B45" s="551"/>
      <c r="C45" s="185" t="s">
        <v>656</v>
      </c>
      <c r="D45" s="537"/>
      <c r="E45" s="537"/>
      <c r="F45" s="238">
        <v>61</v>
      </c>
      <c r="G45" s="238"/>
      <c r="H45" s="238"/>
      <c r="I45" s="238">
        <v>2</v>
      </c>
      <c r="J45" s="238"/>
      <c r="K45" s="238"/>
    </row>
    <row r="46" spans="1:11" ht="38.25" x14ac:dyDescent="0.25">
      <c r="A46" s="544"/>
      <c r="B46" s="551"/>
      <c r="C46" s="185" t="s">
        <v>657</v>
      </c>
      <c r="D46" s="537"/>
      <c r="E46" s="537"/>
      <c r="F46" s="238">
        <v>20</v>
      </c>
      <c r="G46" s="238"/>
      <c r="H46" s="238"/>
      <c r="I46" s="238">
        <v>20</v>
      </c>
      <c r="J46" s="238"/>
      <c r="K46" s="238"/>
    </row>
    <row r="47" spans="1:11" x14ac:dyDescent="0.25">
      <c r="A47" s="544"/>
      <c r="B47" s="551" t="s">
        <v>2</v>
      </c>
      <c r="C47" s="189" t="s">
        <v>653</v>
      </c>
      <c r="D47" s="537"/>
      <c r="E47" s="537"/>
      <c r="F47" s="542">
        <f>SUM(F48:F51)</f>
        <v>168</v>
      </c>
      <c r="G47" s="542"/>
      <c r="H47" s="542"/>
      <c r="I47" s="542">
        <f>SUM(I48:I51)</f>
        <v>51</v>
      </c>
      <c r="J47" s="542"/>
      <c r="K47" s="542"/>
    </row>
    <row r="48" spans="1:11" ht="25.5" x14ac:dyDescent="0.25">
      <c r="A48" s="544"/>
      <c r="B48" s="551"/>
      <c r="C48" s="185" t="s">
        <v>654</v>
      </c>
      <c r="D48" s="537"/>
      <c r="E48" s="537"/>
      <c r="F48" s="238">
        <v>47</v>
      </c>
      <c r="G48" s="238"/>
      <c r="H48" s="238"/>
      <c r="I48" s="238">
        <v>29</v>
      </c>
      <c r="J48" s="238"/>
      <c r="K48" s="238"/>
    </row>
    <row r="49" spans="1:12" x14ac:dyDescent="0.25">
      <c r="A49" s="544"/>
      <c r="B49" s="551"/>
      <c r="C49" s="185" t="s">
        <v>655</v>
      </c>
      <c r="D49" s="537"/>
      <c r="E49" s="537"/>
      <c r="F49" s="238">
        <v>40</v>
      </c>
      <c r="G49" s="238"/>
      <c r="H49" s="238"/>
      <c r="I49" s="238"/>
      <c r="J49" s="238"/>
      <c r="K49" s="238"/>
    </row>
    <row r="50" spans="1:12" ht="38.25" x14ac:dyDescent="0.25">
      <c r="A50" s="544"/>
      <c r="B50" s="551"/>
      <c r="C50" s="185" t="s">
        <v>656</v>
      </c>
      <c r="D50" s="537"/>
      <c r="E50" s="537"/>
      <c r="F50" s="238">
        <v>61</v>
      </c>
      <c r="G50" s="238"/>
      <c r="H50" s="238"/>
      <c r="I50" s="238">
        <v>2</v>
      </c>
      <c r="J50" s="238"/>
      <c r="K50" s="238"/>
    </row>
    <row r="51" spans="1:12" ht="38.25" x14ac:dyDescent="0.25">
      <c r="A51" s="544"/>
      <c r="B51" s="551"/>
      <c r="C51" s="185" t="s">
        <v>657</v>
      </c>
      <c r="D51" s="537"/>
      <c r="E51" s="537"/>
      <c r="F51" s="238">
        <v>20</v>
      </c>
      <c r="G51" s="238"/>
      <c r="H51" s="238"/>
      <c r="I51" s="238">
        <v>20</v>
      </c>
      <c r="J51" s="238"/>
      <c r="K51" s="238"/>
    </row>
    <row r="52" spans="1:12" x14ac:dyDescent="0.25">
      <c r="A52" s="544"/>
      <c r="B52" s="551" t="s">
        <v>3</v>
      </c>
      <c r="C52" s="189" t="s">
        <v>653</v>
      </c>
      <c r="D52" s="537"/>
      <c r="E52" s="537"/>
      <c r="F52" s="542">
        <f>SUM(F53:F56)</f>
        <v>222</v>
      </c>
      <c r="G52" s="542"/>
      <c r="H52" s="542"/>
      <c r="I52" s="542">
        <f>SUM(I53:I56)</f>
        <v>45</v>
      </c>
      <c r="J52" s="542"/>
      <c r="K52" s="542"/>
    </row>
    <row r="53" spans="1:12" ht="25.5" x14ac:dyDescent="0.25">
      <c r="A53" s="544"/>
      <c r="B53" s="551"/>
      <c r="C53" s="185" t="s">
        <v>654</v>
      </c>
      <c r="D53" s="537"/>
      <c r="E53" s="537"/>
      <c r="F53" s="238">
        <v>101</v>
      </c>
      <c r="G53" s="238"/>
      <c r="H53" s="238"/>
      <c r="I53" s="238">
        <v>23</v>
      </c>
      <c r="J53" s="238"/>
      <c r="K53" s="238"/>
    </row>
    <row r="54" spans="1:12" x14ac:dyDescent="0.25">
      <c r="A54" s="544"/>
      <c r="B54" s="551"/>
      <c r="C54" s="185" t="s">
        <v>655</v>
      </c>
      <c r="D54" s="537"/>
      <c r="E54" s="537"/>
      <c r="F54" s="238">
        <v>40</v>
      </c>
      <c r="G54" s="238"/>
      <c r="H54" s="238"/>
      <c r="I54" s="238"/>
      <c r="J54" s="238"/>
      <c r="K54" s="238"/>
    </row>
    <row r="55" spans="1:12" ht="38.25" x14ac:dyDescent="0.25">
      <c r="A55" s="544"/>
      <c r="B55" s="551"/>
      <c r="C55" s="185" t="s">
        <v>656</v>
      </c>
      <c r="D55" s="537"/>
      <c r="E55" s="537"/>
      <c r="F55" s="238">
        <v>61</v>
      </c>
      <c r="G55" s="238"/>
      <c r="H55" s="238"/>
      <c r="I55" s="238">
        <v>2</v>
      </c>
      <c r="J55" s="238"/>
      <c r="K55" s="238"/>
    </row>
    <row r="56" spans="1:12" ht="38.25" x14ac:dyDescent="0.25">
      <c r="A56" s="545"/>
      <c r="B56" s="551"/>
      <c r="C56" s="185" t="s">
        <v>657</v>
      </c>
      <c r="D56" s="537"/>
      <c r="E56" s="537"/>
      <c r="F56" s="238">
        <v>20</v>
      </c>
      <c r="G56" s="238"/>
      <c r="H56" s="238"/>
      <c r="I56" s="238">
        <v>20</v>
      </c>
      <c r="J56" s="238"/>
      <c r="K56" s="238"/>
    </row>
    <row r="57" spans="1:12" ht="154.5" customHeight="1" x14ac:dyDescent="0.25">
      <c r="A57" s="533" t="s">
        <v>658</v>
      </c>
      <c r="B57" s="536" t="s">
        <v>659</v>
      </c>
      <c r="C57" s="536"/>
      <c r="D57" s="537" t="s">
        <v>638</v>
      </c>
      <c r="E57" s="537" t="s">
        <v>639</v>
      </c>
      <c r="F57" s="191" t="s">
        <v>660</v>
      </c>
      <c r="G57" s="192" t="s">
        <v>661</v>
      </c>
      <c r="H57" s="193" t="s">
        <v>662</v>
      </c>
      <c r="I57" s="194" t="s">
        <v>663</v>
      </c>
      <c r="J57" s="194" t="s">
        <v>655</v>
      </c>
      <c r="K57" s="192" t="s">
        <v>664</v>
      </c>
      <c r="L57" s="195"/>
    </row>
    <row r="58" spans="1:12" ht="21" customHeight="1" x14ac:dyDescent="0.25">
      <c r="A58" s="534"/>
      <c r="B58" s="536"/>
      <c r="C58" s="536"/>
      <c r="D58" s="537"/>
      <c r="E58" s="537"/>
      <c r="F58" s="196">
        <f t="shared" ref="F58:F63" si="0">SUM(G58:K58)</f>
        <v>232</v>
      </c>
      <c r="G58" s="197">
        <f>SUM(G59:G63)</f>
        <v>147</v>
      </c>
      <c r="H58" s="197">
        <f>SUM(H59:H63)</f>
        <v>15</v>
      </c>
      <c r="I58" s="197">
        <v>35</v>
      </c>
      <c r="J58" s="197">
        <f>SUM(J59:J63)</f>
        <v>20</v>
      </c>
      <c r="K58" s="197">
        <f>SUM(K59:K63)</f>
        <v>15</v>
      </c>
      <c r="L58" s="195"/>
    </row>
    <row r="59" spans="1:12" x14ac:dyDescent="0.25">
      <c r="A59" s="534"/>
      <c r="B59" s="515" t="s">
        <v>0</v>
      </c>
      <c r="C59" s="515"/>
      <c r="D59" s="537"/>
      <c r="E59" s="537"/>
      <c r="F59" s="186">
        <f t="shared" si="0"/>
        <v>54</v>
      </c>
      <c r="G59" s="198">
        <v>35</v>
      </c>
      <c r="H59" s="199">
        <v>4</v>
      </c>
      <c r="I59" s="199">
        <v>8</v>
      </c>
      <c r="J59" s="199">
        <v>4</v>
      </c>
      <c r="K59" s="200">
        <v>3</v>
      </c>
      <c r="L59" s="195"/>
    </row>
    <row r="60" spans="1:12" x14ac:dyDescent="0.25">
      <c r="A60" s="534"/>
      <c r="B60" s="515" t="s">
        <v>1</v>
      </c>
      <c r="C60" s="515"/>
      <c r="D60" s="537"/>
      <c r="E60" s="537"/>
      <c r="F60" s="186">
        <f t="shared" si="0"/>
        <v>60</v>
      </c>
      <c r="G60" s="198">
        <v>40</v>
      </c>
      <c r="H60" s="199">
        <v>3</v>
      </c>
      <c r="I60" s="199">
        <v>10</v>
      </c>
      <c r="J60" s="199">
        <v>4</v>
      </c>
      <c r="K60" s="200">
        <v>3</v>
      </c>
      <c r="L60" s="195"/>
    </row>
    <row r="61" spans="1:12" x14ac:dyDescent="0.25">
      <c r="A61" s="534"/>
      <c r="B61" s="515" t="s">
        <v>5</v>
      </c>
      <c r="C61" s="515"/>
      <c r="D61" s="537"/>
      <c r="E61" s="537"/>
      <c r="F61" s="186">
        <f t="shared" si="0"/>
        <v>42</v>
      </c>
      <c r="G61" s="198">
        <v>25</v>
      </c>
      <c r="H61" s="199">
        <v>3</v>
      </c>
      <c r="I61" s="199">
        <v>7</v>
      </c>
      <c r="J61" s="199">
        <v>4</v>
      </c>
      <c r="K61" s="200">
        <v>3</v>
      </c>
      <c r="L61" s="195"/>
    </row>
    <row r="62" spans="1:12" x14ac:dyDescent="0.25">
      <c r="A62" s="534"/>
      <c r="B62" s="515" t="s">
        <v>2</v>
      </c>
      <c r="C62" s="515"/>
      <c r="D62" s="537"/>
      <c r="E62" s="537"/>
      <c r="F62" s="186">
        <f t="shared" si="0"/>
        <v>41</v>
      </c>
      <c r="G62" s="198">
        <v>25</v>
      </c>
      <c r="H62" s="199">
        <v>2</v>
      </c>
      <c r="I62" s="199">
        <v>7</v>
      </c>
      <c r="J62" s="199">
        <v>4</v>
      </c>
      <c r="K62" s="200">
        <v>3</v>
      </c>
      <c r="L62" s="195"/>
    </row>
    <row r="63" spans="1:12" x14ac:dyDescent="0.25">
      <c r="A63" s="535"/>
      <c r="B63" s="515" t="s">
        <v>3</v>
      </c>
      <c r="C63" s="515"/>
      <c r="D63" s="537"/>
      <c r="E63" s="537"/>
      <c r="F63" s="186">
        <f t="shared" si="0"/>
        <v>35</v>
      </c>
      <c r="G63" s="198">
        <v>22</v>
      </c>
      <c r="H63" s="199">
        <v>3</v>
      </c>
      <c r="I63" s="199">
        <v>3</v>
      </c>
      <c r="J63" s="199">
        <v>4</v>
      </c>
      <c r="K63" s="200">
        <v>3</v>
      </c>
      <c r="L63" s="195"/>
    </row>
    <row r="64" spans="1:12" ht="17.25" customHeight="1" x14ac:dyDescent="0.25">
      <c r="A64" s="533" t="s">
        <v>665</v>
      </c>
      <c r="B64" s="536" t="s">
        <v>666</v>
      </c>
      <c r="C64" s="536"/>
      <c r="D64" s="537" t="s">
        <v>667</v>
      </c>
      <c r="E64" s="537" t="s">
        <v>639</v>
      </c>
      <c r="F64" s="552" t="s">
        <v>6</v>
      </c>
      <c r="G64" s="552"/>
      <c r="H64" s="552"/>
      <c r="I64" s="552"/>
      <c r="J64" s="552"/>
      <c r="K64" s="552"/>
      <c r="L64" s="195"/>
    </row>
    <row r="65" spans="1:12" ht="25.5" customHeight="1" x14ac:dyDescent="0.25">
      <c r="A65" s="534"/>
      <c r="B65" s="536"/>
      <c r="C65" s="536"/>
      <c r="D65" s="537"/>
      <c r="E65" s="537"/>
      <c r="F65" s="553">
        <f>SUM(F66:K70)</f>
        <v>150</v>
      </c>
      <c r="G65" s="553"/>
      <c r="H65" s="553"/>
      <c r="I65" s="553"/>
      <c r="J65" s="553"/>
      <c r="K65" s="553"/>
      <c r="L65" s="195"/>
    </row>
    <row r="66" spans="1:12" ht="12" customHeight="1" x14ac:dyDescent="0.25">
      <c r="A66" s="534"/>
      <c r="B66" s="515" t="s">
        <v>0</v>
      </c>
      <c r="C66" s="515"/>
      <c r="D66" s="537"/>
      <c r="E66" s="537"/>
      <c r="F66" s="530">
        <v>25</v>
      </c>
      <c r="G66" s="530"/>
      <c r="H66" s="530"/>
      <c r="I66" s="530"/>
      <c r="J66" s="530"/>
      <c r="K66" s="530"/>
      <c r="L66" s="195"/>
    </row>
    <row r="67" spans="1:12" ht="12" customHeight="1" x14ac:dyDescent="0.25">
      <c r="A67" s="534"/>
      <c r="B67" s="515" t="s">
        <v>1</v>
      </c>
      <c r="C67" s="515"/>
      <c r="D67" s="537"/>
      <c r="E67" s="537"/>
      <c r="F67" s="530">
        <v>100</v>
      </c>
      <c r="G67" s="530"/>
      <c r="H67" s="530"/>
      <c r="I67" s="530"/>
      <c r="J67" s="530"/>
      <c r="K67" s="530"/>
      <c r="L67" s="195"/>
    </row>
    <row r="68" spans="1:12" ht="12" customHeight="1" x14ac:dyDescent="0.25">
      <c r="A68" s="534"/>
      <c r="B68" s="515" t="s">
        <v>5</v>
      </c>
      <c r="C68" s="515"/>
      <c r="D68" s="537"/>
      <c r="E68" s="537"/>
      <c r="F68" s="530">
        <v>10</v>
      </c>
      <c r="G68" s="530"/>
      <c r="H68" s="530"/>
      <c r="I68" s="530"/>
      <c r="J68" s="530"/>
      <c r="K68" s="530"/>
      <c r="L68" s="195"/>
    </row>
    <row r="69" spans="1:12" ht="12" customHeight="1" x14ac:dyDescent="0.25">
      <c r="A69" s="534"/>
      <c r="B69" s="515" t="s">
        <v>2</v>
      </c>
      <c r="C69" s="515"/>
      <c r="D69" s="537"/>
      <c r="E69" s="537"/>
      <c r="F69" s="530">
        <v>15</v>
      </c>
      <c r="G69" s="530"/>
      <c r="H69" s="530"/>
      <c r="I69" s="530"/>
      <c r="J69" s="530"/>
      <c r="K69" s="530"/>
      <c r="L69" s="195"/>
    </row>
    <row r="70" spans="1:12" ht="12" customHeight="1" x14ac:dyDescent="0.25">
      <c r="A70" s="535"/>
      <c r="B70" s="515" t="s">
        <v>3</v>
      </c>
      <c r="C70" s="515"/>
      <c r="D70" s="537"/>
      <c r="E70" s="537"/>
      <c r="F70" s="530"/>
      <c r="G70" s="530"/>
      <c r="H70" s="530"/>
      <c r="I70" s="530"/>
      <c r="J70" s="530"/>
      <c r="K70" s="530"/>
      <c r="L70" s="195"/>
    </row>
    <row r="71" spans="1:12" ht="26.25" customHeight="1" x14ac:dyDescent="0.25">
      <c r="A71" s="533" t="s">
        <v>668</v>
      </c>
      <c r="B71" s="536" t="s">
        <v>669</v>
      </c>
      <c r="C71" s="536"/>
      <c r="D71" s="537" t="s">
        <v>638</v>
      </c>
      <c r="E71" s="537" t="s">
        <v>639</v>
      </c>
      <c r="F71" s="552" t="s">
        <v>6</v>
      </c>
      <c r="G71" s="552"/>
      <c r="H71" s="552"/>
      <c r="I71" s="552"/>
      <c r="J71" s="552"/>
      <c r="K71" s="552"/>
      <c r="L71" s="195"/>
    </row>
    <row r="72" spans="1:12" ht="39.75" customHeight="1" x14ac:dyDescent="0.25">
      <c r="A72" s="534"/>
      <c r="B72" s="536"/>
      <c r="C72" s="536"/>
      <c r="D72" s="537"/>
      <c r="E72" s="537"/>
      <c r="F72" s="553">
        <f>SUM(F73:K77)</f>
        <v>14</v>
      </c>
      <c r="G72" s="553"/>
      <c r="H72" s="553"/>
      <c r="I72" s="553"/>
      <c r="J72" s="553"/>
      <c r="K72" s="553"/>
      <c r="L72" s="195"/>
    </row>
    <row r="73" spans="1:12" x14ac:dyDescent="0.25">
      <c r="A73" s="534"/>
      <c r="B73" s="515" t="s">
        <v>0</v>
      </c>
      <c r="C73" s="515"/>
      <c r="D73" s="537"/>
      <c r="E73" s="537"/>
      <c r="F73" s="551">
        <v>5</v>
      </c>
      <c r="G73" s="551"/>
      <c r="H73" s="551"/>
      <c r="I73" s="551"/>
      <c r="J73" s="551"/>
      <c r="K73" s="551"/>
      <c r="L73" s="195"/>
    </row>
    <row r="74" spans="1:12" x14ac:dyDescent="0.25">
      <c r="A74" s="534"/>
      <c r="B74" s="515" t="s">
        <v>1</v>
      </c>
      <c r="C74" s="515"/>
      <c r="D74" s="537"/>
      <c r="E74" s="537"/>
      <c r="F74" s="551">
        <v>7</v>
      </c>
      <c r="G74" s="551"/>
      <c r="H74" s="551"/>
      <c r="I74" s="551"/>
      <c r="J74" s="551"/>
      <c r="K74" s="551"/>
      <c r="L74" s="195"/>
    </row>
    <row r="75" spans="1:12" x14ac:dyDescent="0.25">
      <c r="A75" s="534"/>
      <c r="B75" s="515" t="s">
        <v>5</v>
      </c>
      <c r="C75" s="515"/>
      <c r="D75" s="537"/>
      <c r="E75" s="537"/>
      <c r="F75" s="551">
        <v>1</v>
      </c>
      <c r="G75" s="551"/>
      <c r="H75" s="551"/>
      <c r="I75" s="551"/>
      <c r="J75" s="551"/>
      <c r="K75" s="551"/>
      <c r="L75" s="195"/>
    </row>
    <row r="76" spans="1:12" x14ac:dyDescent="0.25">
      <c r="A76" s="534"/>
      <c r="B76" s="515" t="s">
        <v>2</v>
      </c>
      <c r="C76" s="515"/>
      <c r="D76" s="537"/>
      <c r="E76" s="537"/>
      <c r="F76" s="551">
        <v>1</v>
      </c>
      <c r="G76" s="551"/>
      <c r="H76" s="551"/>
      <c r="I76" s="551"/>
      <c r="J76" s="551"/>
      <c r="K76" s="551"/>
      <c r="L76" s="195"/>
    </row>
    <row r="77" spans="1:12" x14ac:dyDescent="0.25">
      <c r="A77" s="535"/>
      <c r="B77" s="515" t="s">
        <v>3</v>
      </c>
      <c r="C77" s="515"/>
      <c r="D77" s="537"/>
      <c r="E77" s="537"/>
      <c r="F77" s="551"/>
      <c r="G77" s="551"/>
      <c r="H77" s="551"/>
      <c r="I77" s="551"/>
      <c r="J77" s="551"/>
      <c r="K77" s="551"/>
      <c r="L77" s="195"/>
    </row>
    <row r="78" spans="1:12" ht="35.25" customHeight="1" x14ac:dyDescent="0.25">
      <c r="A78" s="532" t="s">
        <v>670</v>
      </c>
      <c r="B78" s="532"/>
      <c r="C78" s="532"/>
      <c r="D78" s="532"/>
      <c r="E78" s="532"/>
      <c r="F78" s="532"/>
      <c r="G78" s="532"/>
      <c r="H78" s="532"/>
      <c r="I78" s="532"/>
      <c r="J78" s="532"/>
      <c r="K78" s="532"/>
    </row>
    <row r="79" spans="1:12" ht="26.25" customHeight="1" x14ac:dyDescent="0.25">
      <c r="A79" s="546" t="s">
        <v>671</v>
      </c>
      <c r="B79" s="536" t="s">
        <v>672</v>
      </c>
      <c r="C79" s="536"/>
      <c r="D79" s="537" t="s">
        <v>638</v>
      </c>
      <c r="E79" s="537" t="s">
        <v>639</v>
      </c>
      <c r="F79" s="538" t="s">
        <v>673</v>
      </c>
      <c r="G79" s="538"/>
      <c r="H79" s="538"/>
      <c r="I79" s="554" t="s">
        <v>648</v>
      </c>
      <c r="J79" s="554"/>
      <c r="K79" s="554"/>
      <c r="L79" s="195"/>
    </row>
    <row r="80" spans="1:12" ht="21" customHeight="1" x14ac:dyDescent="0.25">
      <c r="A80" s="546"/>
      <c r="B80" s="536"/>
      <c r="C80" s="536"/>
      <c r="D80" s="537"/>
      <c r="E80" s="537"/>
      <c r="F80" s="553">
        <f>SUM(F81:H85)</f>
        <v>45</v>
      </c>
      <c r="G80" s="553"/>
      <c r="H80" s="553"/>
      <c r="I80" s="553">
        <f>SUM(I81:J85)</f>
        <v>9</v>
      </c>
      <c r="J80" s="553"/>
      <c r="K80" s="553"/>
      <c r="L80" s="195"/>
    </row>
    <row r="81" spans="1:15" ht="12.75" customHeight="1" x14ac:dyDescent="0.25">
      <c r="A81" s="546"/>
      <c r="B81" s="515" t="s">
        <v>0</v>
      </c>
      <c r="C81" s="515"/>
      <c r="D81" s="537"/>
      <c r="E81" s="537"/>
      <c r="F81" s="551">
        <v>9</v>
      </c>
      <c r="G81" s="551"/>
      <c r="H81" s="551"/>
      <c r="I81" s="551">
        <v>2</v>
      </c>
      <c r="J81" s="551"/>
      <c r="K81" s="551"/>
      <c r="L81" s="195"/>
    </row>
    <row r="82" spans="1:15" ht="12.75" customHeight="1" x14ac:dyDescent="0.25">
      <c r="A82" s="546"/>
      <c r="B82" s="515" t="s">
        <v>1</v>
      </c>
      <c r="C82" s="515"/>
      <c r="D82" s="537"/>
      <c r="E82" s="537"/>
      <c r="F82" s="551">
        <v>7</v>
      </c>
      <c r="G82" s="551"/>
      <c r="H82" s="551"/>
      <c r="I82" s="551">
        <v>2</v>
      </c>
      <c r="J82" s="551"/>
      <c r="K82" s="551"/>
      <c r="L82" s="195"/>
    </row>
    <row r="83" spans="1:15" ht="12.75" customHeight="1" x14ac:dyDescent="0.25">
      <c r="A83" s="546"/>
      <c r="B83" s="515" t="s">
        <v>5</v>
      </c>
      <c r="C83" s="515"/>
      <c r="D83" s="537"/>
      <c r="E83" s="537"/>
      <c r="F83" s="551">
        <v>8</v>
      </c>
      <c r="G83" s="551"/>
      <c r="H83" s="551"/>
      <c r="I83" s="551">
        <v>2</v>
      </c>
      <c r="J83" s="551"/>
      <c r="K83" s="551"/>
      <c r="L83" s="195"/>
    </row>
    <row r="84" spans="1:15" ht="12.75" customHeight="1" x14ac:dyDescent="0.25">
      <c r="A84" s="546"/>
      <c r="B84" s="515" t="s">
        <v>2</v>
      </c>
      <c r="C84" s="515"/>
      <c r="D84" s="537"/>
      <c r="E84" s="537"/>
      <c r="F84" s="551">
        <v>9</v>
      </c>
      <c r="G84" s="551"/>
      <c r="H84" s="551"/>
      <c r="I84" s="551">
        <v>2</v>
      </c>
      <c r="J84" s="551"/>
      <c r="K84" s="551"/>
      <c r="L84" s="195"/>
    </row>
    <row r="85" spans="1:15" ht="12.75" customHeight="1" x14ac:dyDescent="0.25">
      <c r="A85" s="546"/>
      <c r="B85" s="515" t="s">
        <v>3</v>
      </c>
      <c r="C85" s="515"/>
      <c r="D85" s="537"/>
      <c r="E85" s="537"/>
      <c r="F85" s="551">
        <v>12</v>
      </c>
      <c r="G85" s="551"/>
      <c r="H85" s="551"/>
      <c r="I85" s="551">
        <v>1</v>
      </c>
      <c r="J85" s="551"/>
      <c r="K85" s="551"/>
      <c r="L85" s="195"/>
    </row>
    <row r="86" spans="1:15" ht="26.25" customHeight="1" x14ac:dyDescent="0.25">
      <c r="A86" s="543" t="s">
        <v>674</v>
      </c>
      <c r="B86" s="536" t="s">
        <v>675</v>
      </c>
      <c r="C86" s="536"/>
      <c r="D86" s="537" t="s">
        <v>638</v>
      </c>
      <c r="E86" s="537" t="s">
        <v>639</v>
      </c>
      <c r="F86" s="554" t="s">
        <v>676</v>
      </c>
      <c r="G86" s="554"/>
      <c r="H86" s="554"/>
      <c r="I86" s="554"/>
      <c r="J86" s="554"/>
      <c r="K86" s="554"/>
      <c r="L86" s="188"/>
      <c r="N86" s="188"/>
      <c r="O86" s="188"/>
    </row>
    <row r="87" spans="1:15" ht="22.5" customHeight="1" x14ac:dyDescent="0.25">
      <c r="A87" s="544"/>
      <c r="B87" s="536"/>
      <c r="C87" s="536"/>
      <c r="D87" s="537"/>
      <c r="E87" s="537"/>
      <c r="F87" s="553">
        <f>SUM(F88:K92)</f>
        <v>200</v>
      </c>
      <c r="G87" s="553"/>
      <c r="H87" s="553"/>
      <c r="I87" s="553"/>
      <c r="J87" s="553"/>
      <c r="K87" s="553"/>
      <c r="L87" s="201"/>
      <c r="M87" s="202"/>
      <c r="N87" s="201"/>
      <c r="O87" s="202"/>
    </row>
    <row r="88" spans="1:15" x14ac:dyDescent="0.25">
      <c r="A88" s="544"/>
      <c r="B88" s="515" t="s">
        <v>0</v>
      </c>
      <c r="C88" s="515"/>
      <c r="D88" s="537"/>
      <c r="E88" s="537"/>
      <c r="F88" s="551">
        <v>36</v>
      </c>
      <c r="G88" s="551"/>
      <c r="H88" s="551"/>
      <c r="I88" s="551"/>
      <c r="J88" s="551"/>
      <c r="K88" s="551"/>
      <c r="L88" s="203"/>
      <c r="N88" s="204"/>
      <c r="O88" s="205"/>
    </row>
    <row r="89" spans="1:15" x14ac:dyDescent="0.25">
      <c r="A89" s="544"/>
      <c r="B89" s="515" t="s">
        <v>1</v>
      </c>
      <c r="C89" s="515"/>
      <c r="D89" s="537"/>
      <c r="E89" s="537"/>
      <c r="F89" s="551">
        <v>16</v>
      </c>
      <c r="G89" s="551"/>
      <c r="H89" s="551"/>
      <c r="I89" s="551"/>
      <c r="J89" s="551"/>
      <c r="K89" s="551"/>
      <c r="L89" s="203"/>
      <c r="N89" s="204"/>
      <c r="O89" s="205"/>
    </row>
    <row r="90" spans="1:15" x14ac:dyDescent="0.25">
      <c r="A90" s="544"/>
      <c r="B90" s="515" t="s">
        <v>5</v>
      </c>
      <c r="C90" s="515"/>
      <c r="D90" s="537"/>
      <c r="E90" s="537"/>
      <c r="F90" s="551">
        <v>15</v>
      </c>
      <c r="G90" s="551"/>
      <c r="H90" s="551"/>
      <c r="I90" s="551"/>
      <c r="J90" s="551"/>
      <c r="K90" s="551"/>
      <c r="L90" s="203"/>
      <c r="N90" s="204"/>
      <c r="O90" s="205"/>
    </row>
    <row r="91" spans="1:15" x14ac:dyDescent="0.25">
      <c r="A91" s="544"/>
      <c r="B91" s="515" t="s">
        <v>2</v>
      </c>
      <c r="C91" s="515"/>
      <c r="D91" s="537"/>
      <c r="E91" s="537"/>
      <c r="F91" s="551">
        <v>70</v>
      </c>
      <c r="G91" s="551"/>
      <c r="H91" s="551"/>
      <c r="I91" s="551"/>
      <c r="J91" s="551"/>
      <c r="K91" s="551"/>
      <c r="L91" s="203"/>
      <c r="N91" s="204"/>
      <c r="O91" s="205"/>
    </row>
    <row r="92" spans="1:15" x14ac:dyDescent="0.25">
      <c r="A92" s="545"/>
      <c r="B92" s="515" t="s">
        <v>3</v>
      </c>
      <c r="C92" s="515"/>
      <c r="D92" s="537"/>
      <c r="E92" s="537"/>
      <c r="F92" s="551">
        <v>63</v>
      </c>
      <c r="G92" s="551"/>
      <c r="H92" s="551"/>
      <c r="I92" s="551"/>
      <c r="J92" s="551"/>
      <c r="K92" s="551"/>
      <c r="L92" s="203"/>
      <c r="N92" s="204"/>
      <c r="O92" s="205"/>
    </row>
    <row r="93" spans="1:15" ht="15" customHeight="1" x14ac:dyDescent="0.25">
      <c r="A93" s="543" t="s">
        <v>677</v>
      </c>
      <c r="B93" s="536" t="s">
        <v>678</v>
      </c>
      <c r="C93" s="536"/>
      <c r="D93" s="555" t="s">
        <v>638</v>
      </c>
      <c r="E93" s="555" t="s">
        <v>639</v>
      </c>
      <c r="F93" s="554" t="s">
        <v>647</v>
      </c>
      <c r="G93" s="554"/>
      <c r="H93" s="554"/>
      <c r="I93" s="554" t="s">
        <v>648</v>
      </c>
      <c r="J93" s="554"/>
      <c r="K93" s="554"/>
    </row>
    <row r="94" spans="1:15" ht="30" customHeight="1" x14ac:dyDescent="0.25">
      <c r="A94" s="544"/>
      <c r="B94" s="536"/>
      <c r="C94" s="536"/>
      <c r="D94" s="556"/>
      <c r="E94" s="556"/>
      <c r="F94" s="553">
        <f>SUM(F95:H99)</f>
        <v>30</v>
      </c>
      <c r="G94" s="553"/>
      <c r="H94" s="553"/>
      <c r="I94" s="553">
        <f>SUM(I95:K99)</f>
        <v>30</v>
      </c>
      <c r="J94" s="553"/>
      <c r="K94" s="553"/>
    </row>
    <row r="95" spans="1:15" x14ac:dyDescent="0.25">
      <c r="A95" s="544"/>
      <c r="B95" s="515" t="s">
        <v>0</v>
      </c>
      <c r="C95" s="515"/>
      <c r="D95" s="556"/>
      <c r="E95" s="556"/>
      <c r="F95" s="238">
        <v>6</v>
      </c>
      <c r="G95" s="238"/>
      <c r="H95" s="238"/>
      <c r="I95" s="238">
        <v>6</v>
      </c>
      <c r="J95" s="238"/>
      <c r="K95" s="238"/>
    </row>
    <row r="96" spans="1:15" x14ac:dyDescent="0.25">
      <c r="A96" s="544"/>
      <c r="B96" s="515" t="s">
        <v>1</v>
      </c>
      <c r="C96" s="515"/>
      <c r="D96" s="556"/>
      <c r="E96" s="556"/>
      <c r="F96" s="558">
        <v>6</v>
      </c>
      <c r="G96" s="559"/>
      <c r="H96" s="560"/>
      <c r="I96" s="558">
        <v>6</v>
      </c>
      <c r="J96" s="559"/>
      <c r="K96" s="560"/>
    </row>
    <row r="97" spans="1:12" x14ac:dyDescent="0.25">
      <c r="A97" s="544"/>
      <c r="B97" s="515" t="s">
        <v>5</v>
      </c>
      <c r="C97" s="515"/>
      <c r="D97" s="556"/>
      <c r="E97" s="556"/>
      <c r="F97" s="558">
        <v>6</v>
      </c>
      <c r="G97" s="559"/>
      <c r="H97" s="560"/>
      <c r="I97" s="558">
        <v>6</v>
      </c>
      <c r="J97" s="559"/>
      <c r="K97" s="560"/>
    </row>
    <row r="98" spans="1:12" x14ac:dyDescent="0.25">
      <c r="A98" s="544"/>
      <c r="B98" s="515" t="s">
        <v>2</v>
      </c>
      <c r="C98" s="515"/>
      <c r="D98" s="556"/>
      <c r="E98" s="556"/>
      <c r="F98" s="558">
        <v>9</v>
      </c>
      <c r="G98" s="559"/>
      <c r="H98" s="560"/>
      <c r="I98" s="558">
        <v>9</v>
      </c>
      <c r="J98" s="559"/>
      <c r="K98" s="560"/>
    </row>
    <row r="99" spans="1:12" x14ac:dyDescent="0.25">
      <c r="A99" s="545"/>
      <c r="B99" s="515" t="s">
        <v>3</v>
      </c>
      <c r="C99" s="515"/>
      <c r="D99" s="557"/>
      <c r="E99" s="557"/>
      <c r="F99" s="558">
        <v>3</v>
      </c>
      <c r="G99" s="559"/>
      <c r="H99" s="560"/>
      <c r="I99" s="558">
        <v>3</v>
      </c>
      <c r="J99" s="559"/>
      <c r="K99" s="560"/>
    </row>
    <row r="100" spans="1:12" ht="20.25" customHeight="1" x14ac:dyDescent="0.25">
      <c r="A100" s="532" t="s">
        <v>679</v>
      </c>
      <c r="B100" s="532"/>
      <c r="C100" s="532"/>
      <c r="D100" s="532"/>
      <c r="E100" s="532"/>
      <c r="F100" s="532"/>
      <c r="G100" s="532"/>
      <c r="H100" s="532"/>
      <c r="I100" s="532"/>
      <c r="J100" s="532"/>
      <c r="K100" s="532"/>
    </row>
    <row r="101" spans="1:12" ht="15" customHeight="1" x14ac:dyDescent="0.25">
      <c r="A101" s="546" t="s">
        <v>680</v>
      </c>
      <c r="B101" s="536" t="s">
        <v>681</v>
      </c>
      <c r="C101" s="536"/>
      <c r="D101" s="537" t="s">
        <v>667</v>
      </c>
      <c r="E101" s="537" t="s">
        <v>639</v>
      </c>
      <c r="F101" s="561" t="s">
        <v>682</v>
      </c>
      <c r="G101" s="561"/>
      <c r="H101" s="561"/>
      <c r="I101" s="561"/>
      <c r="J101" s="561"/>
      <c r="K101" s="561"/>
      <c r="L101" s="195"/>
    </row>
    <row r="102" spans="1:12" ht="26.25" customHeight="1" x14ac:dyDescent="0.25">
      <c r="A102" s="546"/>
      <c r="B102" s="536"/>
      <c r="C102" s="536"/>
      <c r="D102" s="537"/>
      <c r="E102" s="537"/>
      <c r="F102" s="539">
        <f>SUM(F103:J107)</f>
        <v>3500</v>
      </c>
      <c r="G102" s="539"/>
      <c r="H102" s="539"/>
      <c r="I102" s="539"/>
      <c r="J102" s="539"/>
      <c r="K102" s="539"/>
      <c r="L102" s="195"/>
    </row>
    <row r="103" spans="1:12" x14ac:dyDescent="0.25">
      <c r="A103" s="546"/>
      <c r="B103" s="515" t="s">
        <v>0</v>
      </c>
      <c r="C103" s="515"/>
      <c r="D103" s="537"/>
      <c r="E103" s="537"/>
      <c r="F103" s="541">
        <v>500</v>
      </c>
      <c r="G103" s="541"/>
      <c r="H103" s="541"/>
      <c r="I103" s="541"/>
      <c r="J103" s="541"/>
      <c r="K103" s="541"/>
      <c r="L103" s="195"/>
    </row>
    <row r="104" spans="1:12" x14ac:dyDescent="0.25">
      <c r="A104" s="546"/>
      <c r="B104" s="515" t="s">
        <v>1</v>
      </c>
      <c r="C104" s="515"/>
      <c r="D104" s="537"/>
      <c r="E104" s="537"/>
      <c r="F104" s="541">
        <v>1000</v>
      </c>
      <c r="G104" s="541"/>
      <c r="H104" s="541"/>
      <c r="I104" s="541"/>
      <c r="J104" s="541"/>
      <c r="K104" s="541"/>
      <c r="L104" s="195"/>
    </row>
    <row r="105" spans="1:12" x14ac:dyDescent="0.25">
      <c r="A105" s="546"/>
      <c r="B105" s="515" t="s">
        <v>5</v>
      </c>
      <c r="C105" s="515"/>
      <c r="D105" s="537"/>
      <c r="E105" s="537"/>
      <c r="F105" s="541">
        <v>500</v>
      </c>
      <c r="G105" s="541"/>
      <c r="H105" s="541"/>
      <c r="I105" s="541"/>
      <c r="J105" s="541"/>
      <c r="K105" s="541"/>
      <c r="L105" s="195"/>
    </row>
    <row r="106" spans="1:12" x14ac:dyDescent="0.25">
      <c r="A106" s="546"/>
      <c r="B106" s="515" t="s">
        <v>2</v>
      </c>
      <c r="C106" s="515"/>
      <c r="D106" s="537"/>
      <c r="E106" s="537"/>
      <c r="F106" s="541">
        <v>1000</v>
      </c>
      <c r="G106" s="541"/>
      <c r="H106" s="541"/>
      <c r="I106" s="541"/>
      <c r="J106" s="541"/>
      <c r="K106" s="541"/>
      <c r="L106" s="195"/>
    </row>
    <row r="107" spans="1:12" x14ac:dyDescent="0.25">
      <c r="A107" s="546"/>
      <c r="B107" s="515" t="s">
        <v>3</v>
      </c>
      <c r="C107" s="515"/>
      <c r="D107" s="537"/>
      <c r="E107" s="537"/>
      <c r="F107" s="541">
        <v>500</v>
      </c>
      <c r="G107" s="541"/>
      <c r="H107" s="541"/>
      <c r="I107" s="541"/>
      <c r="J107" s="541"/>
      <c r="K107" s="541"/>
      <c r="L107" s="195"/>
    </row>
    <row r="108" spans="1:12" ht="15" customHeight="1" x14ac:dyDescent="0.25">
      <c r="A108" s="546" t="s">
        <v>683</v>
      </c>
      <c r="B108" s="536" t="s">
        <v>684</v>
      </c>
      <c r="C108" s="536"/>
      <c r="D108" s="537" t="s">
        <v>667</v>
      </c>
      <c r="E108" s="537" t="s">
        <v>639</v>
      </c>
      <c r="F108" s="561" t="s">
        <v>682</v>
      </c>
      <c r="G108" s="561"/>
      <c r="H108" s="561"/>
      <c r="I108" s="561"/>
      <c r="J108" s="561"/>
      <c r="K108" s="561"/>
      <c r="L108" s="195"/>
    </row>
    <row r="109" spans="1:12" ht="26.25" customHeight="1" x14ac:dyDescent="0.25">
      <c r="A109" s="546"/>
      <c r="B109" s="536"/>
      <c r="C109" s="536"/>
      <c r="D109" s="562"/>
      <c r="E109" s="537"/>
      <c r="F109" s="539">
        <f>SUM(F110:J114)</f>
        <v>777</v>
      </c>
      <c r="G109" s="539"/>
      <c r="H109" s="539"/>
      <c r="I109" s="539"/>
      <c r="J109" s="539"/>
      <c r="K109" s="539"/>
      <c r="L109" s="195"/>
    </row>
    <row r="110" spans="1:12" ht="12.75" customHeight="1" x14ac:dyDescent="0.25">
      <c r="A110" s="546"/>
      <c r="B110" s="515" t="s">
        <v>0</v>
      </c>
      <c r="C110" s="515"/>
      <c r="D110" s="562"/>
      <c r="E110" s="537"/>
      <c r="F110" s="541">
        <v>111</v>
      </c>
      <c r="G110" s="541"/>
      <c r="H110" s="541"/>
      <c r="I110" s="541"/>
      <c r="J110" s="541"/>
      <c r="K110" s="541"/>
      <c r="L110" s="195"/>
    </row>
    <row r="111" spans="1:12" ht="12.75" customHeight="1" x14ac:dyDescent="0.25">
      <c r="A111" s="546"/>
      <c r="B111" s="515" t="s">
        <v>1</v>
      </c>
      <c r="C111" s="515"/>
      <c r="D111" s="562"/>
      <c r="E111" s="537"/>
      <c r="F111" s="541">
        <v>222</v>
      </c>
      <c r="G111" s="541"/>
      <c r="H111" s="541"/>
      <c r="I111" s="541"/>
      <c r="J111" s="541"/>
      <c r="K111" s="541"/>
      <c r="L111" s="195"/>
    </row>
    <row r="112" spans="1:12" ht="12.75" customHeight="1" x14ac:dyDescent="0.25">
      <c r="A112" s="546"/>
      <c r="B112" s="515" t="s">
        <v>5</v>
      </c>
      <c r="C112" s="515"/>
      <c r="D112" s="562"/>
      <c r="E112" s="537"/>
      <c r="F112" s="541">
        <v>111</v>
      </c>
      <c r="G112" s="541"/>
      <c r="H112" s="541"/>
      <c r="I112" s="541"/>
      <c r="J112" s="541"/>
      <c r="K112" s="541"/>
      <c r="L112" s="195"/>
    </row>
    <row r="113" spans="1:12" ht="12.75" customHeight="1" x14ac:dyDescent="0.25">
      <c r="A113" s="546"/>
      <c r="B113" s="515" t="s">
        <v>2</v>
      </c>
      <c r="C113" s="515"/>
      <c r="D113" s="562"/>
      <c r="E113" s="537"/>
      <c r="F113" s="541">
        <v>222</v>
      </c>
      <c r="G113" s="541"/>
      <c r="H113" s="541"/>
      <c r="I113" s="541"/>
      <c r="J113" s="541"/>
      <c r="K113" s="541"/>
      <c r="L113" s="195"/>
    </row>
    <row r="114" spans="1:12" ht="12.75" customHeight="1" x14ac:dyDescent="0.25">
      <c r="A114" s="546"/>
      <c r="B114" s="515" t="s">
        <v>3</v>
      </c>
      <c r="C114" s="515"/>
      <c r="D114" s="562"/>
      <c r="E114" s="537"/>
      <c r="F114" s="541">
        <v>111</v>
      </c>
      <c r="G114" s="541"/>
      <c r="H114" s="541"/>
      <c r="I114" s="541"/>
      <c r="J114" s="541"/>
      <c r="K114" s="541"/>
      <c r="L114" s="195"/>
    </row>
    <row r="115" spans="1:12" ht="33.75" customHeight="1" x14ac:dyDescent="0.25">
      <c r="A115" s="532" t="s">
        <v>685</v>
      </c>
      <c r="B115" s="532"/>
      <c r="C115" s="532"/>
      <c r="D115" s="532"/>
      <c r="E115" s="532"/>
      <c r="F115" s="532"/>
      <c r="G115" s="532"/>
      <c r="H115" s="532"/>
      <c r="I115" s="532"/>
      <c r="J115" s="532"/>
      <c r="K115" s="532"/>
    </row>
    <row r="116" spans="1:12" x14ac:dyDescent="0.25">
      <c r="A116" s="533" t="s">
        <v>686</v>
      </c>
      <c r="B116" s="536" t="s">
        <v>687</v>
      </c>
      <c r="C116" s="536"/>
      <c r="D116" s="537" t="s">
        <v>638</v>
      </c>
      <c r="E116" s="537" t="s">
        <v>688</v>
      </c>
      <c r="F116" s="538" t="s">
        <v>647</v>
      </c>
      <c r="G116" s="538"/>
      <c r="H116" s="538"/>
      <c r="I116" s="538"/>
      <c r="J116" s="538"/>
      <c r="K116" s="538"/>
      <c r="L116" s="195"/>
    </row>
    <row r="117" spans="1:12" x14ac:dyDescent="0.25">
      <c r="A117" s="534"/>
      <c r="B117" s="536"/>
      <c r="C117" s="536"/>
      <c r="D117" s="537"/>
      <c r="E117" s="537"/>
      <c r="F117" s="564">
        <f>SUM(F118:K122)</f>
        <v>100</v>
      </c>
      <c r="G117" s="564"/>
      <c r="H117" s="564"/>
      <c r="I117" s="564"/>
      <c r="J117" s="564"/>
      <c r="K117" s="564"/>
      <c r="L117" s="195"/>
    </row>
    <row r="118" spans="1:12" x14ac:dyDescent="0.25">
      <c r="A118" s="534"/>
      <c r="B118" s="515" t="s">
        <v>0</v>
      </c>
      <c r="C118" s="515"/>
      <c r="D118" s="537"/>
      <c r="E118" s="537"/>
      <c r="F118" s="563">
        <v>27</v>
      </c>
      <c r="G118" s="563"/>
      <c r="H118" s="563"/>
      <c r="I118" s="563"/>
      <c r="J118" s="563"/>
      <c r="K118" s="563"/>
      <c r="L118" s="195"/>
    </row>
    <row r="119" spans="1:12" x14ac:dyDescent="0.25">
      <c r="A119" s="534"/>
      <c r="B119" s="515" t="s">
        <v>1</v>
      </c>
      <c r="C119" s="515"/>
      <c r="D119" s="537"/>
      <c r="E119" s="537"/>
      <c r="F119" s="563">
        <v>20</v>
      </c>
      <c r="G119" s="563"/>
      <c r="H119" s="563"/>
      <c r="I119" s="563"/>
      <c r="J119" s="563"/>
      <c r="K119" s="563"/>
      <c r="L119" s="195"/>
    </row>
    <row r="120" spans="1:12" x14ac:dyDescent="0.25">
      <c r="A120" s="534"/>
      <c r="B120" s="515" t="s">
        <v>5</v>
      </c>
      <c r="C120" s="515"/>
      <c r="D120" s="537"/>
      <c r="E120" s="537"/>
      <c r="F120" s="563">
        <v>17</v>
      </c>
      <c r="G120" s="563"/>
      <c r="H120" s="563"/>
      <c r="I120" s="563"/>
      <c r="J120" s="563"/>
      <c r="K120" s="563"/>
      <c r="L120" s="195"/>
    </row>
    <row r="121" spans="1:12" x14ac:dyDescent="0.25">
      <c r="A121" s="534"/>
      <c r="B121" s="515" t="s">
        <v>2</v>
      </c>
      <c r="C121" s="515"/>
      <c r="D121" s="537"/>
      <c r="E121" s="537"/>
      <c r="F121" s="563">
        <v>21</v>
      </c>
      <c r="G121" s="563"/>
      <c r="H121" s="563"/>
      <c r="I121" s="563"/>
      <c r="J121" s="563"/>
      <c r="K121" s="563"/>
      <c r="L121" s="195"/>
    </row>
    <row r="122" spans="1:12" x14ac:dyDescent="0.25">
      <c r="A122" s="535"/>
      <c r="B122" s="515" t="s">
        <v>3</v>
      </c>
      <c r="C122" s="515"/>
      <c r="D122" s="537"/>
      <c r="E122" s="537"/>
      <c r="F122" s="563">
        <v>15</v>
      </c>
      <c r="G122" s="563"/>
      <c r="H122" s="563"/>
      <c r="I122" s="563"/>
      <c r="J122" s="563"/>
      <c r="K122" s="563"/>
      <c r="L122" s="195"/>
    </row>
    <row r="123" spans="1:12" ht="15" customHeight="1" x14ac:dyDescent="0.25">
      <c r="A123" s="533" t="s">
        <v>689</v>
      </c>
      <c r="B123" s="565" t="s">
        <v>690</v>
      </c>
      <c r="C123" s="536"/>
      <c r="D123" s="537" t="s">
        <v>638</v>
      </c>
      <c r="E123" s="537" t="s">
        <v>688</v>
      </c>
      <c r="F123" s="566" t="s">
        <v>6</v>
      </c>
      <c r="G123" s="566"/>
      <c r="H123" s="566"/>
      <c r="I123" s="566"/>
      <c r="J123" s="566"/>
      <c r="K123" s="566"/>
      <c r="L123" s="195"/>
    </row>
    <row r="124" spans="1:12" x14ac:dyDescent="0.25">
      <c r="A124" s="534"/>
      <c r="B124" s="536"/>
      <c r="C124" s="536"/>
      <c r="D124" s="537"/>
      <c r="E124" s="537"/>
      <c r="F124" s="567">
        <f>SUM(F125:K129)</f>
        <v>80</v>
      </c>
      <c r="G124" s="567"/>
      <c r="H124" s="567"/>
      <c r="I124" s="567"/>
      <c r="J124" s="567"/>
      <c r="K124" s="567"/>
      <c r="L124" s="195"/>
    </row>
    <row r="125" spans="1:12" x14ac:dyDescent="0.25">
      <c r="A125" s="534"/>
      <c r="B125" s="515" t="s">
        <v>0</v>
      </c>
      <c r="C125" s="515"/>
      <c r="D125" s="537"/>
      <c r="E125" s="537"/>
      <c r="F125" s="551">
        <v>20</v>
      </c>
      <c r="G125" s="551"/>
      <c r="H125" s="551"/>
      <c r="I125" s="551"/>
      <c r="J125" s="551"/>
      <c r="K125" s="551"/>
      <c r="L125" s="195"/>
    </row>
    <row r="126" spans="1:12" x14ac:dyDescent="0.25">
      <c r="A126" s="534"/>
      <c r="B126" s="515" t="s">
        <v>1</v>
      </c>
      <c r="C126" s="515"/>
      <c r="D126" s="537"/>
      <c r="E126" s="537"/>
      <c r="F126" s="551">
        <v>18</v>
      </c>
      <c r="G126" s="551"/>
      <c r="H126" s="551"/>
      <c r="I126" s="551"/>
      <c r="J126" s="551"/>
      <c r="K126" s="551"/>
      <c r="L126" s="195"/>
    </row>
    <row r="127" spans="1:12" x14ac:dyDescent="0.25">
      <c r="A127" s="534"/>
      <c r="B127" s="515" t="s">
        <v>5</v>
      </c>
      <c r="C127" s="515"/>
      <c r="D127" s="537"/>
      <c r="E127" s="537"/>
      <c r="F127" s="551">
        <v>14</v>
      </c>
      <c r="G127" s="551"/>
      <c r="H127" s="551"/>
      <c r="I127" s="551"/>
      <c r="J127" s="551"/>
      <c r="K127" s="551"/>
      <c r="L127" s="195"/>
    </row>
    <row r="128" spans="1:12" x14ac:dyDescent="0.25">
      <c r="A128" s="534"/>
      <c r="B128" s="515" t="s">
        <v>2</v>
      </c>
      <c r="C128" s="515"/>
      <c r="D128" s="537"/>
      <c r="E128" s="537"/>
      <c r="F128" s="551">
        <v>18</v>
      </c>
      <c r="G128" s="551"/>
      <c r="H128" s="551"/>
      <c r="I128" s="551"/>
      <c r="J128" s="551"/>
      <c r="K128" s="551"/>
      <c r="L128" s="195"/>
    </row>
    <row r="129" spans="1:12" x14ac:dyDescent="0.25">
      <c r="A129" s="535"/>
      <c r="B129" s="515" t="s">
        <v>3</v>
      </c>
      <c r="C129" s="515"/>
      <c r="D129" s="537"/>
      <c r="E129" s="537"/>
      <c r="F129" s="551">
        <v>10</v>
      </c>
      <c r="G129" s="551"/>
      <c r="H129" s="551"/>
      <c r="I129" s="551"/>
      <c r="J129" s="551"/>
      <c r="K129" s="551"/>
      <c r="L129" s="195"/>
    </row>
    <row r="130" spans="1:12" ht="15" customHeight="1" x14ac:dyDescent="0.25">
      <c r="A130" s="543" t="s">
        <v>691</v>
      </c>
      <c r="B130" s="536" t="s">
        <v>692</v>
      </c>
      <c r="C130" s="536"/>
      <c r="D130" s="537" t="s">
        <v>638</v>
      </c>
      <c r="E130" s="537" t="s">
        <v>693</v>
      </c>
      <c r="F130" s="568" t="s">
        <v>647</v>
      </c>
      <c r="G130" s="568"/>
      <c r="H130" s="568"/>
      <c r="I130" s="568"/>
      <c r="J130" s="568"/>
      <c r="K130" s="568"/>
    </row>
    <row r="131" spans="1:12" ht="54.75" customHeight="1" x14ac:dyDescent="0.25">
      <c r="A131" s="544"/>
      <c r="B131" s="536"/>
      <c r="C131" s="536"/>
      <c r="D131" s="537"/>
      <c r="E131" s="537"/>
      <c r="F131" s="564">
        <f>SUM(F132:K136)</f>
        <v>80</v>
      </c>
      <c r="G131" s="564"/>
      <c r="H131" s="564"/>
      <c r="I131" s="564"/>
      <c r="J131" s="564"/>
      <c r="K131" s="564"/>
      <c r="L131" s="195"/>
    </row>
    <row r="132" spans="1:12" x14ac:dyDescent="0.25">
      <c r="A132" s="544"/>
      <c r="B132" s="515" t="s">
        <v>0</v>
      </c>
      <c r="C132" s="515"/>
      <c r="D132" s="537"/>
      <c r="E132" s="537"/>
      <c r="F132" s="530">
        <v>26</v>
      </c>
      <c r="G132" s="530"/>
      <c r="H132" s="530"/>
      <c r="I132" s="530"/>
      <c r="J132" s="530"/>
      <c r="K132" s="530"/>
      <c r="L132" s="195"/>
    </row>
    <row r="133" spans="1:12" x14ac:dyDescent="0.25">
      <c r="A133" s="544"/>
      <c r="B133" s="515" t="s">
        <v>1</v>
      </c>
      <c r="C133" s="515"/>
      <c r="D133" s="537"/>
      <c r="E133" s="537"/>
      <c r="F133" s="530">
        <v>54</v>
      </c>
      <c r="G133" s="530"/>
      <c r="H133" s="530"/>
      <c r="I133" s="530"/>
      <c r="J133" s="530"/>
      <c r="K133" s="530"/>
      <c r="L133" s="195"/>
    </row>
    <row r="134" spans="1:12" x14ac:dyDescent="0.25">
      <c r="A134" s="544"/>
      <c r="B134" s="515" t="s">
        <v>5</v>
      </c>
      <c r="C134" s="515"/>
      <c r="D134" s="537"/>
      <c r="E134" s="537"/>
      <c r="F134" s="530"/>
      <c r="G134" s="530"/>
      <c r="H134" s="530"/>
      <c r="I134" s="530"/>
      <c r="J134" s="530"/>
      <c r="K134" s="530"/>
      <c r="L134" s="195"/>
    </row>
    <row r="135" spans="1:12" x14ac:dyDescent="0.25">
      <c r="A135" s="544"/>
      <c r="B135" s="515" t="s">
        <v>2</v>
      </c>
      <c r="C135" s="515"/>
      <c r="D135" s="537"/>
      <c r="E135" s="537"/>
      <c r="F135" s="530"/>
      <c r="G135" s="530"/>
      <c r="H135" s="530"/>
      <c r="I135" s="530"/>
      <c r="J135" s="530"/>
      <c r="K135" s="530"/>
      <c r="L135" s="195"/>
    </row>
    <row r="136" spans="1:12" x14ac:dyDescent="0.25">
      <c r="A136" s="545"/>
      <c r="B136" s="515" t="s">
        <v>3</v>
      </c>
      <c r="C136" s="515"/>
      <c r="D136" s="537"/>
      <c r="E136" s="537"/>
      <c r="F136" s="530"/>
      <c r="G136" s="530"/>
      <c r="H136" s="530"/>
      <c r="I136" s="530"/>
      <c r="J136" s="530"/>
      <c r="K136" s="530"/>
      <c r="L136" s="195"/>
    </row>
    <row r="137" spans="1:12" x14ac:dyDescent="0.25">
      <c r="A137" s="543" t="s">
        <v>694</v>
      </c>
      <c r="B137" s="536" t="s">
        <v>695</v>
      </c>
      <c r="C137" s="536"/>
      <c r="D137" s="537" t="s">
        <v>696</v>
      </c>
      <c r="E137" s="537" t="s">
        <v>697</v>
      </c>
      <c r="F137" s="570" t="s">
        <v>647</v>
      </c>
      <c r="G137" s="570"/>
      <c r="H137" s="570"/>
      <c r="I137" s="570"/>
      <c r="J137" s="570"/>
      <c r="K137" s="570"/>
      <c r="L137" s="195"/>
    </row>
    <row r="138" spans="1:12" ht="30.75" customHeight="1" x14ac:dyDescent="0.25">
      <c r="A138" s="544"/>
      <c r="B138" s="536"/>
      <c r="C138" s="536"/>
      <c r="D138" s="537"/>
      <c r="E138" s="537"/>
      <c r="F138" s="553">
        <f>SUM(F139:K143)</f>
        <v>45</v>
      </c>
      <c r="G138" s="553"/>
      <c r="H138" s="553"/>
      <c r="I138" s="553"/>
      <c r="J138" s="553"/>
      <c r="K138" s="553"/>
      <c r="L138" s="195"/>
    </row>
    <row r="139" spans="1:12" x14ac:dyDescent="0.25">
      <c r="A139" s="544"/>
      <c r="B139" s="515" t="s">
        <v>0</v>
      </c>
      <c r="C139" s="515"/>
      <c r="D139" s="537"/>
      <c r="E139" s="537"/>
      <c r="F139" s="569">
        <v>9</v>
      </c>
      <c r="G139" s="569"/>
      <c r="H139" s="569"/>
      <c r="I139" s="569"/>
      <c r="J139" s="569"/>
      <c r="K139" s="569"/>
      <c r="L139" s="195"/>
    </row>
    <row r="140" spans="1:12" x14ac:dyDescent="0.25">
      <c r="A140" s="544"/>
      <c r="B140" s="515" t="s">
        <v>1</v>
      </c>
      <c r="C140" s="515"/>
      <c r="D140" s="537"/>
      <c r="E140" s="537"/>
      <c r="F140" s="569">
        <v>9</v>
      </c>
      <c r="G140" s="569"/>
      <c r="H140" s="569"/>
      <c r="I140" s="569"/>
      <c r="J140" s="569"/>
      <c r="K140" s="569"/>
      <c r="L140" s="195"/>
    </row>
    <row r="141" spans="1:12" x14ac:dyDescent="0.25">
      <c r="A141" s="544"/>
      <c r="B141" s="515" t="s">
        <v>5</v>
      </c>
      <c r="C141" s="515"/>
      <c r="D141" s="537"/>
      <c r="E141" s="537"/>
      <c r="F141" s="569">
        <v>9</v>
      </c>
      <c r="G141" s="569"/>
      <c r="H141" s="569"/>
      <c r="I141" s="569"/>
      <c r="J141" s="569"/>
      <c r="K141" s="569"/>
      <c r="L141" s="195"/>
    </row>
    <row r="142" spans="1:12" x14ac:dyDescent="0.25">
      <c r="A142" s="544"/>
      <c r="B142" s="515" t="s">
        <v>2</v>
      </c>
      <c r="C142" s="515"/>
      <c r="D142" s="537"/>
      <c r="E142" s="537"/>
      <c r="F142" s="569">
        <v>9</v>
      </c>
      <c r="G142" s="569"/>
      <c r="H142" s="569"/>
      <c r="I142" s="569"/>
      <c r="J142" s="569"/>
      <c r="K142" s="569"/>
      <c r="L142" s="195"/>
    </row>
    <row r="143" spans="1:12" x14ac:dyDescent="0.25">
      <c r="A143" s="545"/>
      <c r="B143" s="515" t="s">
        <v>3</v>
      </c>
      <c r="C143" s="515"/>
      <c r="D143" s="537"/>
      <c r="E143" s="537"/>
      <c r="F143" s="569">
        <v>9</v>
      </c>
      <c r="G143" s="569"/>
      <c r="H143" s="569"/>
      <c r="I143" s="569"/>
      <c r="J143" s="569"/>
      <c r="K143" s="569"/>
      <c r="L143" s="195"/>
    </row>
    <row r="144" spans="1:12" ht="30.75" customHeight="1" x14ac:dyDescent="0.25">
      <c r="A144" s="571" t="s">
        <v>698</v>
      </c>
      <c r="B144" s="571"/>
      <c r="C144" s="571"/>
      <c r="D144" s="571"/>
      <c r="E144" s="571"/>
      <c r="F144" s="571"/>
      <c r="G144" s="571"/>
      <c r="H144" s="571"/>
      <c r="I144" s="571"/>
      <c r="J144" s="571"/>
      <c r="K144" s="571"/>
    </row>
    <row r="145" spans="1:15" x14ac:dyDescent="0.25">
      <c r="A145" s="543" t="s">
        <v>699</v>
      </c>
      <c r="B145" s="324" t="s">
        <v>700</v>
      </c>
      <c r="C145" s="536"/>
      <c r="D145" s="537" t="s">
        <v>638</v>
      </c>
      <c r="E145" s="537" t="s">
        <v>688</v>
      </c>
      <c r="F145" s="570" t="s">
        <v>647</v>
      </c>
      <c r="G145" s="570"/>
      <c r="H145" s="570"/>
      <c r="I145" s="570"/>
      <c r="J145" s="570"/>
      <c r="K145" s="570"/>
      <c r="L145" s="206"/>
      <c r="M145" s="205"/>
      <c r="N145" s="206"/>
      <c r="O145" s="206"/>
    </row>
    <row r="146" spans="1:15" x14ac:dyDescent="0.25">
      <c r="A146" s="544"/>
      <c r="B146" s="536"/>
      <c r="C146" s="536"/>
      <c r="D146" s="537"/>
      <c r="E146" s="537"/>
      <c r="F146" s="553">
        <f>SUM(F147:K151)</f>
        <v>70</v>
      </c>
      <c r="G146" s="553"/>
      <c r="H146" s="553"/>
      <c r="I146" s="553"/>
      <c r="J146" s="553"/>
      <c r="K146" s="553"/>
      <c r="L146" s="202"/>
      <c r="M146" s="202"/>
      <c r="N146" s="202"/>
      <c r="O146" s="202"/>
    </row>
    <row r="147" spans="1:15" x14ac:dyDescent="0.25">
      <c r="A147" s="544"/>
      <c r="B147" s="515" t="s">
        <v>0</v>
      </c>
      <c r="C147" s="515"/>
      <c r="D147" s="537"/>
      <c r="E147" s="537"/>
      <c r="F147" s="530">
        <v>7</v>
      </c>
      <c r="G147" s="530"/>
      <c r="H147" s="530"/>
      <c r="I147" s="530"/>
      <c r="J147" s="530"/>
      <c r="K147" s="530"/>
      <c r="L147" s="205"/>
      <c r="M147" s="205"/>
      <c r="N147" s="205"/>
      <c r="O147" s="205"/>
    </row>
    <row r="148" spans="1:15" x14ac:dyDescent="0.25">
      <c r="A148" s="544"/>
      <c r="B148" s="515" t="s">
        <v>1</v>
      </c>
      <c r="C148" s="515"/>
      <c r="D148" s="537"/>
      <c r="E148" s="537"/>
      <c r="F148" s="530">
        <v>10</v>
      </c>
      <c r="G148" s="530"/>
      <c r="H148" s="530"/>
      <c r="I148" s="530"/>
      <c r="J148" s="530"/>
      <c r="K148" s="530"/>
      <c r="L148" s="205"/>
      <c r="M148" s="207"/>
      <c r="N148" s="205"/>
      <c r="O148" s="207"/>
    </row>
    <row r="149" spans="1:15" x14ac:dyDescent="0.25">
      <c r="A149" s="544"/>
      <c r="B149" s="515" t="s">
        <v>5</v>
      </c>
      <c r="C149" s="515"/>
      <c r="D149" s="537"/>
      <c r="E149" s="537"/>
      <c r="F149" s="530">
        <v>13</v>
      </c>
      <c r="G149" s="530"/>
      <c r="H149" s="530"/>
      <c r="I149" s="530"/>
      <c r="J149" s="530"/>
      <c r="K149" s="530"/>
      <c r="L149" s="205"/>
      <c r="M149" s="207"/>
      <c r="N149" s="205"/>
      <c r="O149" s="207"/>
    </row>
    <row r="150" spans="1:15" x14ac:dyDescent="0.25">
      <c r="A150" s="544"/>
      <c r="B150" s="515" t="s">
        <v>2</v>
      </c>
      <c r="C150" s="515"/>
      <c r="D150" s="537"/>
      <c r="E150" s="537"/>
      <c r="F150" s="530">
        <v>17</v>
      </c>
      <c r="G150" s="530"/>
      <c r="H150" s="530"/>
      <c r="I150" s="530"/>
      <c r="J150" s="530"/>
      <c r="K150" s="530"/>
      <c r="L150" s="205"/>
      <c r="M150" s="207"/>
      <c r="N150" s="205"/>
      <c r="O150" s="207"/>
    </row>
    <row r="151" spans="1:15" x14ac:dyDescent="0.25">
      <c r="A151" s="545"/>
      <c r="B151" s="515" t="s">
        <v>3</v>
      </c>
      <c r="C151" s="515"/>
      <c r="D151" s="537"/>
      <c r="E151" s="537"/>
      <c r="F151" s="530">
        <v>23</v>
      </c>
      <c r="G151" s="530"/>
      <c r="H151" s="530"/>
      <c r="I151" s="530"/>
      <c r="J151" s="530"/>
      <c r="K151" s="530"/>
      <c r="L151" s="205"/>
      <c r="M151" s="207"/>
      <c r="N151" s="205"/>
      <c r="O151" s="207"/>
    </row>
    <row r="152" spans="1:15" x14ac:dyDescent="0.25">
      <c r="L152" s="205"/>
      <c r="M152" s="205"/>
      <c r="N152" s="205"/>
      <c r="O152" s="205"/>
    </row>
  </sheetData>
  <mergeCells count="347">
    <mergeCell ref="F148:K148"/>
    <mergeCell ref="B149:C149"/>
    <mergeCell ref="F149:K149"/>
    <mergeCell ref="B150:C150"/>
    <mergeCell ref="F150:K150"/>
    <mergeCell ref="B151:C151"/>
    <mergeCell ref="F151:K151"/>
    <mergeCell ref="A144:K144"/>
    <mergeCell ref="A145:A151"/>
    <mergeCell ref="B145:C146"/>
    <mergeCell ref="D145:D151"/>
    <mergeCell ref="E145:E151"/>
    <mergeCell ref="F145:K145"/>
    <mergeCell ref="F146:K146"/>
    <mergeCell ref="B147:C147"/>
    <mergeCell ref="F147:K147"/>
    <mergeCell ref="B148:C148"/>
    <mergeCell ref="B141:C141"/>
    <mergeCell ref="F141:K141"/>
    <mergeCell ref="B142:C142"/>
    <mergeCell ref="F142:K142"/>
    <mergeCell ref="B143:C143"/>
    <mergeCell ref="F143:K143"/>
    <mergeCell ref="A137:A143"/>
    <mergeCell ref="B137:C138"/>
    <mergeCell ref="D137:D143"/>
    <mergeCell ref="E137:E143"/>
    <mergeCell ref="F137:K137"/>
    <mergeCell ref="F138:K138"/>
    <mergeCell ref="B139:C139"/>
    <mergeCell ref="F139:K139"/>
    <mergeCell ref="B140:C140"/>
    <mergeCell ref="F140:K140"/>
    <mergeCell ref="B134:C134"/>
    <mergeCell ref="F134:K134"/>
    <mergeCell ref="B135:C135"/>
    <mergeCell ref="F135:K135"/>
    <mergeCell ref="B136:C136"/>
    <mergeCell ref="F136:K136"/>
    <mergeCell ref="A130:A136"/>
    <mergeCell ref="B130:C131"/>
    <mergeCell ref="D130:D136"/>
    <mergeCell ref="E130:E136"/>
    <mergeCell ref="F130:K130"/>
    <mergeCell ref="F131:K131"/>
    <mergeCell ref="B132:C132"/>
    <mergeCell ref="F132:K132"/>
    <mergeCell ref="B133:C133"/>
    <mergeCell ref="F133:K133"/>
    <mergeCell ref="B127:C127"/>
    <mergeCell ref="F127:K127"/>
    <mergeCell ref="B128:C128"/>
    <mergeCell ref="F128:K128"/>
    <mergeCell ref="B129:C129"/>
    <mergeCell ref="F129:K129"/>
    <mergeCell ref="A123:A129"/>
    <mergeCell ref="B123:C124"/>
    <mergeCell ref="D123:D129"/>
    <mergeCell ref="E123:E129"/>
    <mergeCell ref="F123:K123"/>
    <mergeCell ref="F124:K124"/>
    <mergeCell ref="B125:C125"/>
    <mergeCell ref="F125:K125"/>
    <mergeCell ref="B126:C126"/>
    <mergeCell ref="F126:K126"/>
    <mergeCell ref="F119:K119"/>
    <mergeCell ref="B120:C120"/>
    <mergeCell ref="F120:K120"/>
    <mergeCell ref="B121:C121"/>
    <mergeCell ref="F121:K121"/>
    <mergeCell ref="B122:C122"/>
    <mergeCell ref="F122:K122"/>
    <mergeCell ref="A115:K115"/>
    <mergeCell ref="A116:A122"/>
    <mergeCell ref="B116:C117"/>
    <mergeCell ref="D116:D122"/>
    <mergeCell ref="E116:E122"/>
    <mergeCell ref="F116:K116"/>
    <mergeCell ref="F117:K117"/>
    <mergeCell ref="B118:C118"/>
    <mergeCell ref="F118:K118"/>
    <mergeCell ref="B119:C119"/>
    <mergeCell ref="B112:C112"/>
    <mergeCell ref="F112:K112"/>
    <mergeCell ref="B113:C113"/>
    <mergeCell ref="F113:K113"/>
    <mergeCell ref="B114:C114"/>
    <mergeCell ref="F114:K114"/>
    <mergeCell ref="A108:A114"/>
    <mergeCell ref="B108:C109"/>
    <mergeCell ref="D108:D114"/>
    <mergeCell ref="E108:E114"/>
    <mergeCell ref="F108:K108"/>
    <mergeCell ref="F109:K109"/>
    <mergeCell ref="B110:C110"/>
    <mergeCell ref="F110:K110"/>
    <mergeCell ref="B111:C111"/>
    <mergeCell ref="F111:K111"/>
    <mergeCell ref="F104:K104"/>
    <mergeCell ref="B105:C105"/>
    <mergeCell ref="F105:K105"/>
    <mergeCell ref="B106:C106"/>
    <mergeCell ref="F106:K106"/>
    <mergeCell ref="B107:C107"/>
    <mergeCell ref="F107:K107"/>
    <mergeCell ref="A100:K100"/>
    <mergeCell ref="A101:A107"/>
    <mergeCell ref="B101:C102"/>
    <mergeCell ref="D101:D107"/>
    <mergeCell ref="E101:E107"/>
    <mergeCell ref="F101:K101"/>
    <mergeCell ref="F102:K102"/>
    <mergeCell ref="B103:C103"/>
    <mergeCell ref="F103:K103"/>
    <mergeCell ref="B104:C104"/>
    <mergeCell ref="A93:A99"/>
    <mergeCell ref="B93:C94"/>
    <mergeCell ref="D93:D99"/>
    <mergeCell ref="E93:E99"/>
    <mergeCell ref="F93:H93"/>
    <mergeCell ref="I93:K93"/>
    <mergeCell ref="F94:H94"/>
    <mergeCell ref="I94:K94"/>
    <mergeCell ref="B95:C95"/>
    <mergeCell ref="F95:H95"/>
    <mergeCell ref="B98:C98"/>
    <mergeCell ref="F98:H98"/>
    <mergeCell ref="I98:K98"/>
    <mergeCell ref="B99:C99"/>
    <mergeCell ref="F99:H99"/>
    <mergeCell ref="I99:K99"/>
    <mergeCell ref="I95:K95"/>
    <mergeCell ref="B96:C96"/>
    <mergeCell ref="F96:H96"/>
    <mergeCell ref="I96:K96"/>
    <mergeCell ref="B97:C97"/>
    <mergeCell ref="F97:H97"/>
    <mergeCell ref="I97:K97"/>
    <mergeCell ref="B90:C90"/>
    <mergeCell ref="F90:K90"/>
    <mergeCell ref="B91:C91"/>
    <mergeCell ref="F91:K91"/>
    <mergeCell ref="B92:C92"/>
    <mergeCell ref="F92:K92"/>
    <mergeCell ref="A86:A92"/>
    <mergeCell ref="B86:C87"/>
    <mergeCell ref="D86:D92"/>
    <mergeCell ref="E86:E92"/>
    <mergeCell ref="F86:K86"/>
    <mergeCell ref="F87:K87"/>
    <mergeCell ref="B88:C88"/>
    <mergeCell ref="F88:K88"/>
    <mergeCell ref="B89:C89"/>
    <mergeCell ref="F89:K89"/>
    <mergeCell ref="A78:K78"/>
    <mergeCell ref="A79:A85"/>
    <mergeCell ref="B79:C80"/>
    <mergeCell ref="D79:D85"/>
    <mergeCell ref="E79:E85"/>
    <mergeCell ref="F79:H79"/>
    <mergeCell ref="I79:K79"/>
    <mergeCell ref="F80:H80"/>
    <mergeCell ref="I80:K80"/>
    <mergeCell ref="B81:C81"/>
    <mergeCell ref="B84:C84"/>
    <mergeCell ref="F84:H84"/>
    <mergeCell ref="I84:K84"/>
    <mergeCell ref="B85:C85"/>
    <mergeCell ref="F85:H85"/>
    <mergeCell ref="I85:K85"/>
    <mergeCell ref="F81:H81"/>
    <mergeCell ref="I81:K81"/>
    <mergeCell ref="B82:C82"/>
    <mergeCell ref="F82:H82"/>
    <mergeCell ref="I82:K82"/>
    <mergeCell ref="B83:C83"/>
    <mergeCell ref="F83:H83"/>
    <mergeCell ref="I83:K83"/>
    <mergeCell ref="B75:C75"/>
    <mergeCell ref="F75:K75"/>
    <mergeCell ref="B76:C76"/>
    <mergeCell ref="F76:K76"/>
    <mergeCell ref="B77:C77"/>
    <mergeCell ref="F77:K77"/>
    <mergeCell ref="A71:A77"/>
    <mergeCell ref="B71:C72"/>
    <mergeCell ref="D71:D77"/>
    <mergeCell ref="E71:E77"/>
    <mergeCell ref="F71:K71"/>
    <mergeCell ref="F72:K72"/>
    <mergeCell ref="B73:C73"/>
    <mergeCell ref="F73:K73"/>
    <mergeCell ref="B74:C74"/>
    <mergeCell ref="F74:K74"/>
    <mergeCell ref="B68:C68"/>
    <mergeCell ref="F68:K68"/>
    <mergeCell ref="B69:C69"/>
    <mergeCell ref="F69:K69"/>
    <mergeCell ref="B70:C70"/>
    <mergeCell ref="F70:K70"/>
    <mergeCell ref="A64:A70"/>
    <mergeCell ref="B64:C65"/>
    <mergeCell ref="D64:D70"/>
    <mergeCell ref="E64:E70"/>
    <mergeCell ref="F64:K64"/>
    <mergeCell ref="F65:K65"/>
    <mergeCell ref="B66:C66"/>
    <mergeCell ref="F66:K66"/>
    <mergeCell ref="B67:C67"/>
    <mergeCell ref="F67:K67"/>
    <mergeCell ref="A57:A63"/>
    <mergeCell ref="B57:C58"/>
    <mergeCell ref="D57:D63"/>
    <mergeCell ref="E57:E63"/>
    <mergeCell ref="B59:C59"/>
    <mergeCell ref="B60:C60"/>
    <mergeCell ref="B61:C61"/>
    <mergeCell ref="B62:C62"/>
    <mergeCell ref="B63:C63"/>
    <mergeCell ref="B52:B56"/>
    <mergeCell ref="F52:H52"/>
    <mergeCell ref="I52:K52"/>
    <mergeCell ref="F53:H53"/>
    <mergeCell ref="I53:K54"/>
    <mergeCell ref="F54:H54"/>
    <mergeCell ref="F55:H55"/>
    <mergeCell ref="I55:K55"/>
    <mergeCell ref="F56:H56"/>
    <mergeCell ref="I56:K56"/>
    <mergeCell ref="B47:B51"/>
    <mergeCell ref="F47:H47"/>
    <mergeCell ref="I47:K47"/>
    <mergeCell ref="F48:H48"/>
    <mergeCell ref="I48:K49"/>
    <mergeCell ref="F49:H49"/>
    <mergeCell ref="F50:H50"/>
    <mergeCell ref="I50:K50"/>
    <mergeCell ref="F51:H51"/>
    <mergeCell ref="I51:K51"/>
    <mergeCell ref="B42:B46"/>
    <mergeCell ref="F42:H42"/>
    <mergeCell ref="I42:K42"/>
    <mergeCell ref="F43:H43"/>
    <mergeCell ref="I43:K44"/>
    <mergeCell ref="F44:H44"/>
    <mergeCell ref="F45:H45"/>
    <mergeCell ref="I45:K45"/>
    <mergeCell ref="F46:H46"/>
    <mergeCell ref="I46:K46"/>
    <mergeCell ref="F36:H36"/>
    <mergeCell ref="I36:K36"/>
    <mergeCell ref="B37:B41"/>
    <mergeCell ref="F37:H37"/>
    <mergeCell ref="I37:K37"/>
    <mergeCell ref="F38:H38"/>
    <mergeCell ref="I38:K39"/>
    <mergeCell ref="F39:H39"/>
    <mergeCell ref="F40:H40"/>
    <mergeCell ref="I40:K40"/>
    <mergeCell ref="F41:H41"/>
    <mergeCell ref="I41:K41"/>
    <mergeCell ref="I28:K29"/>
    <mergeCell ref="F29:H29"/>
    <mergeCell ref="F30:H30"/>
    <mergeCell ref="I30:K30"/>
    <mergeCell ref="F31:H31"/>
    <mergeCell ref="I31:K31"/>
    <mergeCell ref="A26:A56"/>
    <mergeCell ref="B26:C26"/>
    <mergeCell ref="D26:D56"/>
    <mergeCell ref="E26:E56"/>
    <mergeCell ref="F26:H26"/>
    <mergeCell ref="I26:K26"/>
    <mergeCell ref="B27:B31"/>
    <mergeCell ref="F27:H27"/>
    <mergeCell ref="I27:K27"/>
    <mergeCell ref="F28:H28"/>
    <mergeCell ref="B32:B36"/>
    <mergeCell ref="F32:H32"/>
    <mergeCell ref="I32:K32"/>
    <mergeCell ref="F33:H33"/>
    <mergeCell ref="I33:K34"/>
    <mergeCell ref="F34:H34"/>
    <mergeCell ref="F35:H35"/>
    <mergeCell ref="I35:K35"/>
    <mergeCell ref="A19:A25"/>
    <mergeCell ref="B19:C20"/>
    <mergeCell ref="D19:D25"/>
    <mergeCell ref="E19:E25"/>
    <mergeCell ref="F19:H19"/>
    <mergeCell ref="I19:K19"/>
    <mergeCell ref="F20:H20"/>
    <mergeCell ref="I20:K20"/>
    <mergeCell ref="B21:C21"/>
    <mergeCell ref="F21:H21"/>
    <mergeCell ref="B24:C24"/>
    <mergeCell ref="F24:H24"/>
    <mergeCell ref="I24:K24"/>
    <mergeCell ref="B25:C25"/>
    <mergeCell ref="F25:H25"/>
    <mergeCell ref="I25:K25"/>
    <mergeCell ref="I21:K21"/>
    <mergeCell ref="B22:C22"/>
    <mergeCell ref="F22:H22"/>
    <mergeCell ref="I22:K22"/>
    <mergeCell ref="B23:C23"/>
    <mergeCell ref="F23:H23"/>
    <mergeCell ref="I23:K23"/>
    <mergeCell ref="B16:C16"/>
    <mergeCell ref="F16:K16"/>
    <mergeCell ref="B17:C17"/>
    <mergeCell ref="F17:K17"/>
    <mergeCell ref="B18:C18"/>
    <mergeCell ref="F18:K18"/>
    <mergeCell ref="A12:A18"/>
    <mergeCell ref="B12:C13"/>
    <mergeCell ref="D12:D18"/>
    <mergeCell ref="E12:E18"/>
    <mergeCell ref="F12:K12"/>
    <mergeCell ref="F13:K13"/>
    <mergeCell ref="B14:C14"/>
    <mergeCell ref="F14:K14"/>
    <mergeCell ref="B15:C15"/>
    <mergeCell ref="F15:K15"/>
    <mergeCell ref="B10:C10"/>
    <mergeCell ref="F10:K10"/>
    <mergeCell ref="B11:C11"/>
    <mergeCell ref="F11:K11"/>
    <mergeCell ref="A4:K4"/>
    <mergeCell ref="A5:A11"/>
    <mergeCell ref="B5:C6"/>
    <mergeCell ref="D5:D11"/>
    <mergeCell ref="E5:E11"/>
    <mergeCell ref="F5:K5"/>
    <mergeCell ref="F6:K6"/>
    <mergeCell ref="B7:C7"/>
    <mergeCell ref="F7:K7"/>
    <mergeCell ref="B8:C8"/>
    <mergeCell ref="A1:A2"/>
    <mergeCell ref="B1:C2"/>
    <mergeCell ref="D1:D2"/>
    <mergeCell ref="E1:E2"/>
    <mergeCell ref="F1:K2"/>
    <mergeCell ref="A3:K3"/>
    <mergeCell ref="F8:K8"/>
    <mergeCell ref="B9:C9"/>
    <mergeCell ref="F9:K9"/>
  </mergeCells>
  <pageMargins left="0.7" right="0.7" top="0.75" bottom="0.75" header="0.3" footer="0.3"/>
  <pageSetup paperSize="9" scale="9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DBD1D-F2BC-4B43-965E-5A49EEDFEDB4}">
  <dimension ref="A1:P80"/>
  <sheetViews>
    <sheetView workbookViewId="0">
      <selection activeCell="L62" sqref="L62"/>
    </sheetView>
  </sheetViews>
  <sheetFormatPr defaultRowHeight="15" x14ac:dyDescent="0.25"/>
  <cols>
    <col min="1" max="1" width="7.42578125" customWidth="1"/>
    <col min="3" max="3" width="29.5703125" customWidth="1"/>
    <col min="4" max="4" width="6.5703125" customWidth="1"/>
    <col min="5" max="5" width="5.5703125" customWidth="1"/>
    <col min="7" max="7" width="5.42578125" customWidth="1"/>
    <col min="8" max="9" width="6.42578125" customWidth="1"/>
    <col min="10" max="10" width="7.42578125" customWidth="1"/>
    <col min="11" max="11" width="4.140625" customWidth="1"/>
    <col min="12" max="12" width="60.5703125" customWidth="1"/>
  </cols>
  <sheetData>
    <row r="1" spans="1:16" ht="24.75" customHeight="1" x14ac:dyDescent="0.25">
      <c r="A1" s="527" t="s">
        <v>4</v>
      </c>
      <c r="B1" s="528" t="s">
        <v>631</v>
      </c>
      <c r="C1" s="528"/>
      <c r="D1" s="527" t="s">
        <v>632</v>
      </c>
      <c r="E1" s="527" t="s">
        <v>14</v>
      </c>
      <c r="F1" s="528" t="s">
        <v>633</v>
      </c>
      <c r="G1" s="528"/>
      <c r="H1" s="528"/>
      <c r="I1" s="528"/>
      <c r="J1" s="528"/>
      <c r="K1" s="528"/>
    </row>
    <row r="2" spans="1:16" ht="36.75" customHeight="1" x14ac:dyDescent="0.25">
      <c r="A2" s="527"/>
      <c r="B2" s="528"/>
      <c r="C2" s="528"/>
      <c r="D2" s="527"/>
      <c r="E2" s="527"/>
      <c r="F2" s="528"/>
      <c r="G2" s="528"/>
      <c r="H2" s="528"/>
      <c r="I2" s="528"/>
      <c r="J2" s="528"/>
      <c r="K2" s="528"/>
    </row>
    <row r="3" spans="1:16" ht="27" customHeight="1" x14ac:dyDescent="0.25">
      <c r="A3" s="529" t="s">
        <v>701</v>
      </c>
      <c r="B3" s="529"/>
      <c r="C3" s="529"/>
      <c r="D3" s="529"/>
      <c r="E3" s="529"/>
      <c r="F3" s="529"/>
      <c r="G3" s="529"/>
      <c r="H3" s="529"/>
      <c r="I3" s="529"/>
      <c r="J3" s="529"/>
      <c r="K3" s="529"/>
    </row>
    <row r="4" spans="1:16" ht="36.75" customHeight="1" x14ac:dyDescent="0.25">
      <c r="A4" s="532" t="s">
        <v>702</v>
      </c>
      <c r="B4" s="532"/>
      <c r="C4" s="532"/>
      <c r="D4" s="532"/>
      <c r="E4" s="532"/>
      <c r="F4" s="532"/>
      <c r="G4" s="532"/>
      <c r="H4" s="532"/>
      <c r="I4" s="532"/>
      <c r="J4" s="532"/>
      <c r="K4" s="532"/>
      <c r="L4" s="208"/>
    </row>
    <row r="5" spans="1:16" ht="29.25" customHeight="1" x14ac:dyDescent="0.25">
      <c r="A5" s="540" t="s">
        <v>703</v>
      </c>
      <c r="B5" s="536" t="s">
        <v>704</v>
      </c>
      <c r="C5" s="536"/>
      <c r="D5" s="537" t="s">
        <v>705</v>
      </c>
      <c r="E5" s="537" t="s">
        <v>697</v>
      </c>
      <c r="F5" s="538" t="s">
        <v>706</v>
      </c>
      <c r="G5" s="538"/>
      <c r="H5" s="538" t="s">
        <v>707</v>
      </c>
      <c r="I5" s="538"/>
      <c r="J5" s="538"/>
      <c r="K5" s="538"/>
      <c r="L5" s="209"/>
    </row>
    <row r="6" spans="1:16" ht="21.75" customHeight="1" x14ac:dyDescent="0.25">
      <c r="A6" s="540"/>
      <c r="B6" s="536"/>
      <c r="C6" s="536"/>
      <c r="D6" s="537"/>
      <c r="E6" s="537"/>
      <c r="F6" s="539">
        <f>SUM(F7:G11)</f>
        <v>17500</v>
      </c>
      <c r="G6" s="539"/>
      <c r="H6" s="539">
        <f>SUM(H7:K11)</f>
        <v>1750</v>
      </c>
      <c r="I6" s="539"/>
      <c r="J6" s="539"/>
      <c r="K6" s="539"/>
      <c r="P6" s="209"/>
    </row>
    <row r="7" spans="1:16" x14ac:dyDescent="0.25">
      <c r="A7" s="540"/>
      <c r="B7" s="515" t="s">
        <v>0</v>
      </c>
      <c r="C7" s="515"/>
      <c r="D7" s="537"/>
      <c r="E7" s="537"/>
      <c r="F7" s="368">
        <v>1019</v>
      </c>
      <c r="G7" s="368"/>
      <c r="H7" s="368">
        <v>95</v>
      </c>
      <c r="I7" s="368"/>
      <c r="J7" s="368"/>
      <c r="K7" s="368"/>
    </row>
    <row r="8" spans="1:16" x14ac:dyDescent="0.25">
      <c r="A8" s="540"/>
      <c r="B8" s="515" t="s">
        <v>1</v>
      </c>
      <c r="C8" s="515"/>
      <c r="D8" s="537"/>
      <c r="E8" s="537"/>
      <c r="F8" s="368">
        <v>4871</v>
      </c>
      <c r="G8" s="368"/>
      <c r="H8" s="368">
        <v>440</v>
      </c>
      <c r="I8" s="368"/>
      <c r="J8" s="368"/>
      <c r="K8" s="368"/>
    </row>
    <row r="9" spans="1:16" ht="15" customHeight="1" x14ac:dyDescent="0.25">
      <c r="A9" s="540"/>
      <c r="B9" s="515" t="s">
        <v>5</v>
      </c>
      <c r="C9" s="515"/>
      <c r="D9" s="537"/>
      <c r="E9" s="537"/>
      <c r="F9" s="368">
        <v>3012</v>
      </c>
      <c r="G9" s="368"/>
      <c r="H9" s="368">
        <v>287</v>
      </c>
      <c r="I9" s="368"/>
      <c r="J9" s="368"/>
      <c r="K9" s="368"/>
    </row>
    <row r="10" spans="1:16" x14ac:dyDescent="0.25">
      <c r="A10" s="540"/>
      <c r="B10" s="515" t="s">
        <v>2</v>
      </c>
      <c r="C10" s="515"/>
      <c r="D10" s="537"/>
      <c r="E10" s="537"/>
      <c r="F10" s="368">
        <v>4798</v>
      </c>
      <c r="G10" s="368"/>
      <c r="H10" s="368">
        <v>528</v>
      </c>
      <c r="I10" s="368"/>
      <c r="J10" s="368"/>
      <c r="K10" s="368"/>
      <c r="O10" s="211"/>
    </row>
    <row r="11" spans="1:16" x14ac:dyDescent="0.25">
      <c r="A11" s="540"/>
      <c r="B11" s="515" t="s">
        <v>3</v>
      </c>
      <c r="C11" s="515"/>
      <c r="D11" s="537"/>
      <c r="E11" s="537"/>
      <c r="F11" s="368">
        <v>3800</v>
      </c>
      <c r="G11" s="368"/>
      <c r="H11" s="368">
        <v>400</v>
      </c>
      <c r="I11" s="368"/>
      <c r="J11" s="368"/>
      <c r="K11" s="368"/>
    </row>
    <row r="12" spans="1:16" ht="26.25" customHeight="1" x14ac:dyDescent="0.25">
      <c r="A12" s="533" t="s">
        <v>708</v>
      </c>
      <c r="B12" s="536" t="s">
        <v>709</v>
      </c>
      <c r="C12" s="536"/>
      <c r="D12" s="537" t="s">
        <v>705</v>
      </c>
      <c r="E12" s="537" t="s">
        <v>697</v>
      </c>
      <c r="F12" s="572" t="s">
        <v>648</v>
      </c>
      <c r="G12" s="572"/>
      <c r="H12" s="572"/>
      <c r="I12" s="572"/>
      <c r="J12" s="572"/>
      <c r="K12" s="572"/>
    </row>
    <row r="13" spans="1:16" ht="36" customHeight="1" x14ac:dyDescent="0.25">
      <c r="A13" s="534"/>
      <c r="B13" s="536"/>
      <c r="C13" s="536"/>
      <c r="D13" s="537"/>
      <c r="E13" s="537"/>
      <c r="F13" s="539">
        <f>SUM(F14:K18)</f>
        <v>1890</v>
      </c>
      <c r="G13" s="539"/>
      <c r="H13" s="539"/>
      <c r="I13" s="539"/>
      <c r="J13" s="539"/>
      <c r="K13" s="539"/>
    </row>
    <row r="14" spans="1:16" ht="13.5" customHeight="1" x14ac:dyDescent="0.25">
      <c r="A14" s="534"/>
      <c r="B14" s="515" t="s">
        <v>0</v>
      </c>
      <c r="C14" s="515"/>
      <c r="D14" s="537"/>
      <c r="E14" s="537"/>
      <c r="F14" s="368">
        <v>131</v>
      </c>
      <c r="G14" s="368"/>
      <c r="H14" s="368"/>
      <c r="I14" s="368"/>
      <c r="J14" s="368"/>
      <c r="K14" s="368"/>
    </row>
    <row r="15" spans="1:16" ht="13.5" customHeight="1" x14ac:dyDescent="0.25">
      <c r="A15" s="534"/>
      <c r="B15" s="515" t="s">
        <v>1</v>
      </c>
      <c r="C15" s="515"/>
      <c r="D15" s="537"/>
      <c r="E15" s="537"/>
      <c r="F15" s="368">
        <v>477</v>
      </c>
      <c r="G15" s="368"/>
      <c r="H15" s="368"/>
      <c r="I15" s="368"/>
      <c r="J15" s="368"/>
      <c r="K15" s="368"/>
    </row>
    <row r="16" spans="1:16" ht="13.5" customHeight="1" x14ac:dyDescent="0.25">
      <c r="A16" s="534"/>
      <c r="B16" s="515" t="s">
        <v>5</v>
      </c>
      <c r="C16" s="515"/>
      <c r="D16" s="537"/>
      <c r="E16" s="537"/>
      <c r="F16" s="368">
        <v>324</v>
      </c>
      <c r="G16" s="368"/>
      <c r="H16" s="368"/>
      <c r="I16" s="368"/>
      <c r="J16" s="368"/>
      <c r="K16" s="368"/>
    </row>
    <row r="17" spans="1:12" ht="13.5" customHeight="1" x14ac:dyDescent="0.25">
      <c r="A17" s="534"/>
      <c r="B17" s="515" t="s">
        <v>2</v>
      </c>
      <c r="C17" s="515"/>
      <c r="D17" s="537"/>
      <c r="E17" s="537"/>
      <c r="F17" s="368">
        <v>672</v>
      </c>
      <c r="G17" s="368"/>
      <c r="H17" s="368"/>
      <c r="I17" s="368"/>
      <c r="J17" s="368"/>
      <c r="K17" s="368"/>
    </row>
    <row r="18" spans="1:12" ht="13.5" customHeight="1" x14ac:dyDescent="0.25">
      <c r="A18" s="535"/>
      <c r="B18" s="515" t="s">
        <v>3</v>
      </c>
      <c r="C18" s="515"/>
      <c r="D18" s="537"/>
      <c r="E18" s="537"/>
      <c r="F18" s="368">
        <v>286</v>
      </c>
      <c r="G18" s="368"/>
      <c r="H18" s="368"/>
      <c r="I18" s="368"/>
      <c r="J18" s="368"/>
      <c r="K18" s="368"/>
    </row>
    <row r="19" spans="1:12" ht="15" customHeight="1" x14ac:dyDescent="0.25">
      <c r="A19" s="533" t="s">
        <v>710</v>
      </c>
      <c r="B19" s="536" t="s">
        <v>711</v>
      </c>
      <c r="C19" s="536"/>
      <c r="D19" s="537" t="s">
        <v>712</v>
      </c>
      <c r="E19" s="537" t="s">
        <v>697</v>
      </c>
      <c r="F19" s="572" t="s">
        <v>648</v>
      </c>
      <c r="G19" s="572"/>
      <c r="H19" s="572"/>
      <c r="I19" s="572"/>
      <c r="J19" s="572"/>
      <c r="K19" s="572"/>
    </row>
    <row r="20" spans="1:12" ht="42.75" customHeight="1" x14ac:dyDescent="0.25">
      <c r="A20" s="534"/>
      <c r="B20" s="536"/>
      <c r="C20" s="536"/>
      <c r="D20" s="537"/>
      <c r="E20" s="537"/>
      <c r="F20" s="539">
        <f>SUM(F21:K25)</f>
        <v>460</v>
      </c>
      <c r="G20" s="539"/>
      <c r="H20" s="539"/>
      <c r="I20" s="539"/>
      <c r="J20" s="539"/>
      <c r="K20" s="539"/>
      <c r="L20" s="188"/>
    </row>
    <row r="21" spans="1:12" x14ac:dyDescent="0.25">
      <c r="A21" s="534"/>
      <c r="B21" s="515" t="s">
        <v>0</v>
      </c>
      <c r="C21" s="515"/>
      <c r="D21" s="537"/>
      <c r="E21" s="537"/>
      <c r="F21" s="368">
        <v>71</v>
      </c>
      <c r="G21" s="368"/>
      <c r="H21" s="368"/>
      <c r="I21" s="368"/>
      <c r="J21" s="368"/>
      <c r="K21" s="368"/>
    </row>
    <row r="22" spans="1:12" x14ac:dyDescent="0.25">
      <c r="A22" s="534"/>
      <c r="B22" s="515" t="s">
        <v>1</v>
      </c>
      <c r="C22" s="515"/>
      <c r="D22" s="537"/>
      <c r="E22" s="537"/>
      <c r="F22" s="368">
        <v>150</v>
      </c>
      <c r="G22" s="368"/>
      <c r="H22" s="368"/>
      <c r="I22" s="368"/>
      <c r="J22" s="368"/>
      <c r="K22" s="368"/>
    </row>
    <row r="23" spans="1:12" x14ac:dyDescent="0.25">
      <c r="A23" s="534"/>
      <c r="B23" s="515" t="s">
        <v>5</v>
      </c>
      <c r="C23" s="515"/>
      <c r="D23" s="537"/>
      <c r="E23" s="537"/>
      <c r="F23" s="368">
        <v>70</v>
      </c>
      <c r="G23" s="368"/>
      <c r="H23" s="368"/>
      <c r="I23" s="368"/>
      <c r="J23" s="368"/>
      <c r="K23" s="368"/>
    </row>
    <row r="24" spans="1:12" x14ac:dyDescent="0.25">
      <c r="A24" s="534"/>
      <c r="B24" s="515" t="s">
        <v>2</v>
      </c>
      <c r="C24" s="515"/>
      <c r="D24" s="537"/>
      <c r="E24" s="537"/>
      <c r="F24" s="368">
        <v>122</v>
      </c>
      <c r="G24" s="368"/>
      <c r="H24" s="368"/>
      <c r="I24" s="368"/>
      <c r="J24" s="368"/>
      <c r="K24" s="368"/>
    </row>
    <row r="25" spans="1:12" x14ac:dyDescent="0.25">
      <c r="A25" s="535"/>
      <c r="B25" s="515" t="s">
        <v>3</v>
      </c>
      <c r="C25" s="515"/>
      <c r="D25" s="537"/>
      <c r="E25" s="537"/>
      <c r="F25" s="573">
        <v>47</v>
      </c>
      <c r="G25" s="573"/>
      <c r="H25" s="573"/>
      <c r="I25" s="573"/>
      <c r="J25" s="573"/>
      <c r="K25" s="573"/>
    </row>
    <row r="26" spans="1:12" ht="15" customHeight="1" x14ac:dyDescent="0.25">
      <c r="A26" s="533" t="s">
        <v>713</v>
      </c>
      <c r="B26" s="536" t="s">
        <v>714</v>
      </c>
      <c r="C26" s="536"/>
      <c r="D26" s="537" t="s">
        <v>705</v>
      </c>
      <c r="E26" s="537" t="s">
        <v>697</v>
      </c>
      <c r="F26" s="572" t="s">
        <v>648</v>
      </c>
      <c r="G26" s="572"/>
      <c r="H26" s="572"/>
      <c r="I26" s="572"/>
      <c r="J26" s="572"/>
      <c r="K26" s="572"/>
    </row>
    <row r="27" spans="1:12" ht="68.25" customHeight="1" x14ac:dyDescent="0.25">
      <c r="A27" s="534"/>
      <c r="B27" s="536"/>
      <c r="C27" s="536"/>
      <c r="D27" s="537"/>
      <c r="E27" s="537"/>
      <c r="F27" s="539">
        <f>SUM(F28:K32)</f>
        <v>6000</v>
      </c>
      <c r="G27" s="539"/>
      <c r="H27" s="539"/>
      <c r="I27" s="539"/>
      <c r="J27" s="539"/>
      <c r="K27" s="539"/>
      <c r="L27" s="188"/>
    </row>
    <row r="28" spans="1:12" x14ac:dyDescent="0.25">
      <c r="A28" s="534"/>
      <c r="B28" s="515" t="s">
        <v>715</v>
      </c>
      <c r="C28" s="515"/>
      <c r="D28" s="537"/>
      <c r="E28" s="537"/>
      <c r="F28" s="368">
        <v>3400</v>
      </c>
      <c r="G28" s="368"/>
      <c r="H28" s="368"/>
      <c r="I28" s="368"/>
      <c r="J28" s="368"/>
      <c r="K28" s="368"/>
    </row>
    <row r="29" spans="1:12" x14ac:dyDescent="0.25">
      <c r="A29" s="534"/>
      <c r="B29" s="515" t="s">
        <v>716</v>
      </c>
      <c r="C29" s="515"/>
      <c r="D29" s="537"/>
      <c r="E29" s="537"/>
      <c r="F29" s="368">
        <v>1070</v>
      </c>
      <c r="G29" s="368"/>
      <c r="H29" s="368"/>
      <c r="I29" s="368"/>
      <c r="J29" s="368"/>
      <c r="K29" s="368"/>
    </row>
    <row r="30" spans="1:12" x14ac:dyDescent="0.25">
      <c r="A30" s="534"/>
      <c r="B30" s="515" t="s">
        <v>717</v>
      </c>
      <c r="C30" s="515"/>
      <c r="D30" s="537"/>
      <c r="E30" s="537"/>
      <c r="F30" s="368">
        <v>0</v>
      </c>
      <c r="G30" s="368"/>
      <c r="H30" s="368"/>
      <c r="I30" s="368"/>
      <c r="J30" s="368"/>
      <c r="K30" s="368"/>
    </row>
    <row r="31" spans="1:12" x14ac:dyDescent="0.25">
      <c r="A31" s="534"/>
      <c r="B31" s="515" t="s">
        <v>718</v>
      </c>
      <c r="C31" s="515"/>
      <c r="D31" s="537"/>
      <c r="E31" s="537"/>
      <c r="F31" s="368">
        <v>1530</v>
      </c>
      <c r="G31" s="368"/>
      <c r="H31" s="368"/>
      <c r="I31" s="368"/>
      <c r="J31" s="368"/>
      <c r="K31" s="368"/>
    </row>
    <row r="32" spans="1:12" x14ac:dyDescent="0.25">
      <c r="A32" s="535"/>
      <c r="B32" s="515" t="s">
        <v>719</v>
      </c>
      <c r="C32" s="515"/>
      <c r="D32" s="537"/>
      <c r="E32" s="537"/>
      <c r="F32" s="573">
        <v>0</v>
      </c>
      <c r="G32" s="573"/>
      <c r="H32" s="573"/>
      <c r="I32" s="573"/>
      <c r="J32" s="573"/>
      <c r="K32" s="573"/>
    </row>
    <row r="33" spans="1:12" ht="27.6" customHeight="1" x14ac:dyDescent="0.25">
      <c r="A33" s="533" t="s">
        <v>720</v>
      </c>
      <c r="B33" s="577" t="s">
        <v>721</v>
      </c>
      <c r="C33" s="578"/>
      <c r="D33" s="555" t="s">
        <v>638</v>
      </c>
      <c r="E33" s="555" t="s">
        <v>697</v>
      </c>
      <c r="F33" s="581" t="s">
        <v>648</v>
      </c>
      <c r="G33" s="582"/>
      <c r="H33" s="582"/>
      <c r="I33" s="582"/>
      <c r="J33" s="582"/>
      <c r="K33" s="583"/>
      <c r="L33" s="210"/>
    </row>
    <row r="34" spans="1:12" ht="39.75" customHeight="1" x14ac:dyDescent="0.25">
      <c r="A34" s="534"/>
      <c r="B34" s="579"/>
      <c r="C34" s="580"/>
      <c r="D34" s="556"/>
      <c r="E34" s="556"/>
      <c r="F34" s="584">
        <f>SUM(F35:K39)</f>
        <v>250</v>
      </c>
      <c r="G34" s="585"/>
      <c r="H34" s="585"/>
      <c r="I34" s="585"/>
      <c r="J34" s="585"/>
      <c r="K34" s="586"/>
      <c r="L34" s="188"/>
    </row>
    <row r="35" spans="1:12" x14ac:dyDescent="0.25">
      <c r="A35" s="534"/>
      <c r="B35" s="515" t="s">
        <v>0</v>
      </c>
      <c r="C35" s="515"/>
      <c r="D35" s="556"/>
      <c r="E35" s="556"/>
      <c r="F35" s="574">
        <v>15</v>
      </c>
      <c r="G35" s="575"/>
      <c r="H35" s="575"/>
      <c r="I35" s="575"/>
      <c r="J35" s="575"/>
      <c r="K35" s="576"/>
      <c r="L35" s="210"/>
    </row>
    <row r="36" spans="1:12" x14ac:dyDescent="0.25">
      <c r="A36" s="534"/>
      <c r="B36" s="515" t="s">
        <v>1</v>
      </c>
      <c r="C36" s="515"/>
      <c r="D36" s="556"/>
      <c r="E36" s="556"/>
      <c r="F36" s="574">
        <v>85</v>
      </c>
      <c r="G36" s="575"/>
      <c r="H36" s="575"/>
      <c r="I36" s="575"/>
      <c r="J36" s="575"/>
      <c r="K36" s="576"/>
      <c r="L36" s="210"/>
    </row>
    <row r="37" spans="1:12" x14ac:dyDescent="0.25">
      <c r="A37" s="534"/>
      <c r="B37" s="515" t="s">
        <v>5</v>
      </c>
      <c r="C37" s="515"/>
      <c r="D37" s="556"/>
      <c r="E37" s="556"/>
      <c r="F37" s="574">
        <v>45</v>
      </c>
      <c r="G37" s="575"/>
      <c r="H37" s="575"/>
      <c r="I37" s="575"/>
      <c r="J37" s="575"/>
      <c r="K37" s="576"/>
      <c r="L37" s="210"/>
    </row>
    <row r="38" spans="1:12" x14ac:dyDescent="0.25">
      <c r="A38" s="534"/>
      <c r="B38" s="515" t="s">
        <v>2</v>
      </c>
      <c r="C38" s="515"/>
      <c r="D38" s="556"/>
      <c r="E38" s="556"/>
      <c r="F38" s="574">
        <v>100</v>
      </c>
      <c r="G38" s="575"/>
      <c r="H38" s="575"/>
      <c r="I38" s="575"/>
      <c r="J38" s="575"/>
      <c r="K38" s="576"/>
      <c r="L38" s="210"/>
    </row>
    <row r="39" spans="1:12" x14ac:dyDescent="0.25">
      <c r="A39" s="535"/>
      <c r="B39" s="515" t="s">
        <v>3</v>
      </c>
      <c r="C39" s="515"/>
      <c r="D39" s="557"/>
      <c r="E39" s="557"/>
      <c r="F39" s="574">
        <v>5</v>
      </c>
      <c r="G39" s="575"/>
      <c r="H39" s="575"/>
      <c r="I39" s="575"/>
      <c r="J39" s="575"/>
      <c r="K39" s="576"/>
      <c r="L39" s="210"/>
    </row>
    <row r="40" spans="1:12" ht="19.5" customHeight="1" x14ac:dyDescent="0.25">
      <c r="A40" s="533" t="s">
        <v>722</v>
      </c>
      <c r="B40" s="577" t="s">
        <v>723</v>
      </c>
      <c r="C40" s="578"/>
      <c r="D40" s="555" t="s">
        <v>696</v>
      </c>
      <c r="E40" s="555" t="s">
        <v>697</v>
      </c>
      <c r="F40" s="592" t="s">
        <v>647</v>
      </c>
      <c r="G40" s="593"/>
      <c r="H40" s="593"/>
      <c r="I40" s="593"/>
      <c r="J40" s="593"/>
      <c r="K40" s="594"/>
    </row>
    <row r="41" spans="1:12" x14ac:dyDescent="0.25">
      <c r="A41" s="534"/>
      <c r="B41" s="579"/>
      <c r="C41" s="580"/>
      <c r="D41" s="590"/>
      <c r="E41" s="556"/>
      <c r="F41" s="584">
        <f>SUM(F42:K46)</f>
        <v>20</v>
      </c>
      <c r="G41" s="585"/>
      <c r="H41" s="585"/>
      <c r="I41" s="585"/>
      <c r="J41" s="585"/>
      <c r="K41" s="586"/>
      <c r="L41" s="188"/>
    </row>
    <row r="42" spans="1:12" ht="15.75" customHeight="1" x14ac:dyDescent="0.25">
      <c r="A42" s="534"/>
      <c r="B42" s="515" t="s">
        <v>0</v>
      </c>
      <c r="C42" s="515"/>
      <c r="D42" s="590"/>
      <c r="E42" s="556"/>
      <c r="F42" s="587">
        <v>3</v>
      </c>
      <c r="G42" s="588"/>
      <c r="H42" s="588"/>
      <c r="I42" s="588"/>
      <c r="J42" s="588"/>
      <c r="K42" s="589"/>
    </row>
    <row r="43" spans="1:12" ht="15.75" customHeight="1" x14ac:dyDescent="0.25">
      <c r="A43" s="534"/>
      <c r="B43" s="515" t="s">
        <v>1</v>
      </c>
      <c r="C43" s="515"/>
      <c r="D43" s="590"/>
      <c r="E43" s="556"/>
      <c r="F43" s="587">
        <v>4</v>
      </c>
      <c r="G43" s="588"/>
      <c r="H43" s="588"/>
      <c r="I43" s="588"/>
      <c r="J43" s="588"/>
      <c r="K43" s="589"/>
    </row>
    <row r="44" spans="1:12" ht="15.75" customHeight="1" x14ac:dyDescent="0.25">
      <c r="A44" s="534"/>
      <c r="B44" s="515" t="s">
        <v>5</v>
      </c>
      <c r="C44" s="515"/>
      <c r="D44" s="590"/>
      <c r="E44" s="556"/>
      <c r="F44" s="587">
        <v>5</v>
      </c>
      <c r="G44" s="588"/>
      <c r="H44" s="588"/>
      <c r="I44" s="588"/>
      <c r="J44" s="588"/>
      <c r="K44" s="589"/>
    </row>
    <row r="45" spans="1:12" ht="15.75" customHeight="1" x14ac:dyDescent="0.25">
      <c r="A45" s="534"/>
      <c r="B45" s="515" t="s">
        <v>2</v>
      </c>
      <c r="C45" s="515"/>
      <c r="D45" s="590"/>
      <c r="E45" s="556"/>
      <c r="F45" s="587">
        <v>3</v>
      </c>
      <c r="G45" s="588"/>
      <c r="H45" s="588"/>
      <c r="I45" s="588"/>
      <c r="J45" s="588"/>
      <c r="K45" s="589"/>
    </row>
    <row r="46" spans="1:12" ht="15.75" customHeight="1" x14ac:dyDescent="0.25">
      <c r="A46" s="535"/>
      <c r="B46" s="515" t="s">
        <v>3</v>
      </c>
      <c r="C46" s="515"/>
      <c r="D46" s="591"/>
      <c r="E46" s="557"/>
      <c r="F46" s="574">
        <v>5</v>
      </c>
      <c r="G46" s="575"/>
      <c r="H46" s="575"/>
      <c r="I46" s="575"/>
      <c r="J46" s="575"/>
      <c r="K46" s="576"/>
    </row>
    <row r="47" spans="1:12" ht="15" customHeight="1" x14ac:dyDescent="0.25">
      <c r="A47" s="533" t="s">
        <v>724</v>
      </c>
      <c r="B47" s="577" t="s">
        <v>725</v>
      </c>
      <c r="C47" s="578"/>
      <c r="D47" s="555" t="s">
        <v>667</v>
      </c>
      <c r="E47" s="555" t="s">
        <v>639</v>
      </c>
      <c r="F47" s="581" t="s">
        <v>647</v>
      </c>
      <c r="G47" s="582"/>
      <c r="H47" s="582"/>
      <c r="I47" s="582"/>
      <c r="J47" s="582"/>
      <c r="K47" s="583"/>
    </row>
    <row r="48" spans="1:12" ht="26.25" customHeight="1" x14ac:dyDescent="0.25">
      <c r="A48" s="534"/>
      <c r="B48" s="579"/>
      <c r="C48" s="580"/>
      <c r="D48" s="556"/>
      <c r="E48" s="556"/>
      <c r="F48" s="584">
        <f>SUM(F49:K53)</f>
        <v>15</v>
      </c>
      <c r="G48" s="585"/>
      <c r="H48" s="585"/>
      <c r="I48" s="585"/>
      <c r="J48" s="585"/>
      <c r="K48" s="586"/>
      <c r="L48" s="188"/>
    </row>
    <row r="49" spans="1:12" x14ac:dyDescent="0.25">
      <c r="A49" s="534"/>
      <c r="B49" s="515" t="s">
        <v>0</v>
      </c>
      <c r="C49" s="515"/>
      <c r="D49" s="556"/>
      <c r="E49" s="556"/>
      <c r="F49" s="587">
        <v>3</v>
      </c>
      <c r="G49" s="588"/>
      <c r="H49" s="588"/>
      <c r="I49" s="588"/>
      <c r="J49" s="588"/>
      <c r="K49" s="589"/>
    </row>
    <row r="50" spans="1:12" x14ac:dyDescent="0.25">
      <c r="A50" s="534"/>
      <c r="B50" s="515" t="s">
        <v>1</v>
      </c>
      <c r="C50" s="515"/>
      <c r="D50" s="556"/>
      <c r="E50" s="556"/>
      <c r="F50" s="587">
        <v>1</v>
      </c>
      <c r="G50" s="588"/>
      <c r="H50" s="588"/>
      <c r="I50" s="588"/>
      <c r="J50" s="588"/>
      <c r="K50" s="589"/>
    </row>
    <row r="51" spans="1:12" x14ac:dyDescent="0.25">
      <c r="A51" s="534"/>
      <c r="B51" s="515" t="s">
        <v>5</v>
      </c>
      <c r="C51" s="515"/>
      <c r="D51" s="556"/>
      <c r="E51" s="556"/>
      <c r="F51" s="587">
        <v>3</v>
      </c>
      <c r="G51" s="588"/>
      <c r="H51" s="588"/>
      <c r="I51" s="588"/>
      <c r="J51" s="588"/>
      <c r="K51" s="589"/>
    </row>
    <row r="52" spans="1:12" x14ac:dyDescent="0.25">
      <c r="A52" s="534"/>
      <c r="B52" s="515" t="s">
        <v>2</v>
      </c>
      <c r="C52" s="515"/>
      <c r="D52" s="556"/>
      <c r="E52" s="556"/>
      <c r="F52" s="587">
        <v>5</v>
      </c>
      <c r="G52" s="588"/>
      <c r="H52" s="588"/>
      <c r="I52" s="588"/>
      <c r="J52" s="588"/>
      <c r="K52" s="589"/>
    </row>
    <row r="53" spans="1:12" x14ac:dyDescent="0.25">
      <c r="A53" s="535"/>
      <c r="B53" s="515" t="s">
        <v>3</v>
      </c>
      <c r="C53" s="515"/>
      <c r="D53" s="556"/>
      <c r="E53" s="556"/>
      <c r="F53" s="595">
        <v>3</v>
      </c>
      <c r="G53" s="596"/>
      <c r="H53" s="596"/>
      <c r="I53" s="596"/>
      <c r="J53" s="596"/>
      <c r="K53" s="597"/>
    </row>
    <row r="54" spans="1:12" ht="16.5" customHeight="1" x14ac:dyDescent="0.25">
      <c r="A54" s="598" t="s">
        <v>726</v>
      </c>
      <c r="B54" s="599"/>
      <c r="C54" s="599"/>
      <c r="D54" s="599"/>
      <c r="E54" s="599"/>
      <c r="F54" s="599"/>
      <c r="G54" s="599"/>
      <c r="H54" s="599"/>
      <c r="I54" s="599"/>
      <c r="J54" s="599"/>
      <c r="K54" s="600"/>
    </row>
    <row r="55" spans="1:12" ht="32.25" customHeight="1" x14ac:dyDescent="0.25">
      <c r="A55" s="533" t="s">
        <v>727</v>
      </c>
      <c r="B55" s="577" t="s">
        <v>726</v>
      </c>
      <c r="C55" s="578"/>
      <c r="D55" s="555" t="s">
        <v>728</v>
      </c>
      <c r="E55" s="555" t="s">
        <v>693</v>
      </c>
      <c r="F55" s="581" t="s">
        <v>648</v>
      </c>
      <c r="G55" s="582"/>
      <c r="H55" s="582"/>
      <c r="I55" s="582"/>
      <c r="J55" s="582"/>
      <c r="K55" s="583"/>
      <c r="L55" s="188"/>
    </row>
    <row r="56" spans="1:12" ht="18.75" customHeight="1" x14ac:dyDescent="0.25">
      <c r="A56" s="534"/>
      <c r="B56" s="579"/>
      <c r="C56" s="580"/>
      <c r="D56" s="556"/>
      <c r="E56" s="556"/>
      <c r="F56" s="584">
        <f>SUM(F57:K61)</f>
        <v>30</v>
      </c>
      <c r="G56" s="585"/>
      <c r="H56" s="585"/>
      <c r="I56" s="585"/>
      <c r="J56" s="585"/>
      <c r="K56" s="586"/>
    </row>
    <row r="57" spans="1:12" x14ac:dyDescent="0.25">
      <c r="A57" s="534"/>
      <c r="B57" s="515" t="s">
        <v>0</v>
      </c>
      <c r="C57" s="515"/>
      <c r="D57" s="556"/>
      <c r="E57" s="556"/>
      <c r="F57" s="587">
        <v>6</v>
      </c>
      <c r="G57" s="588"/>
      <c r="H57" s="588"/>
      <c r="I57" s="588"/>
      <c r="J57" s="588"/>
      <c r="K57" s="589"/>
    </row>
    <row r="58" spans="1:12" x14ac:dyDescent="0.25">
      <c r="A58" s="534"/>
      <c r="B58" s="515" t="s">
        <v>1</v>
      </c>
      <c r="C58" s="515"/>
      <c r="D58" s="556"/>
      <c r="E58" s="556"/>
      <c r="F58" s="587">
        <v>6</v>
      </c>
      <c r="G58" s="588"/>
      <c r="H58" s="588"/>
      <c r="I58" s="588"/>
      <c r="J58" s="588"/>
      <c r="K58" s="589"/>
    </row>
    <row r="59" spans="1:12" x14ac:dyDescent="0.25">
      <c r="A59" s="534"/>
      <c r="B59" s="515" t="s">
        <v>5</v>
      </c>
      <c r="C59" s="515"/>
      <c r="D59" s="556"/>
      <c r="E59" s="556"/>
      <c r="F59" s="587">
        <v>6</v>
      </c>
      <c r="G59" s="588"/>
      <c r="H59" s="588"/>
      <c r="I59" s="588"/>
      <c r="J59" s="588"/>
      <c r="K59" s="589"/>
    </row>
    <row r="60" spans="1:12" x14ac:dyDescent="0.25">
      <c r="A60" s="534"/>
      <c r="B60" s="515" t="s">
        <v>2</v>
      </c>
      <c r="C60" s="515"/>
      <c r="D60" s="556"/>
      <c r="E60" s="556"/>
      <c r="F60" s="587">
        <v>6</v>
      </c>
      <c r="G60" s="588"/>
      <c r="H60" s="588"/>
      <c r="I60" s="588"/>
      <c r="J60" s="588"/>
      <c r="K60" s="589"/>
    </row>
    <row r="61" spans="1:12" x14ac:dyDescent="0.25">
      <c r="A61" s="535"/>
      <c r="B61" s="515" t="s">
        <v>3</v>
      </c>
      <c r="C61" s="515"/>
      <c r="D61" s="557"/>
      <c r="E61" s="557"/>
      <c r="F61" s="587">
        <v>6</v>
      </c>
      <c r="G61" s="588"/>
      <c r="H61" s="588"/>
      <c r="I61" s="588"/>
      <c r="J61" s="588"/>
      <c r="K61" s="589"/>
    </row>
    <row r="62" spans="1:12" ht="30" customHeight="1" x14ac:dyDescent="0.25">
      <c r="A62" s="601" t="s">
        <v>729</v>
      </c>
      <c r="B62" s="602"/>
      <c r="C62" s="602"/>
      <c r="D62" s="602"/>
      <c r="E62" s="602"/>
      <c r="F62" s="602"/>
      <c r="G62" s="602"/>
      <c r="H62" s="602"/>
      <c r="I62" s="602"/>
      <c r="J62" s="602"/>
      <c r="K62" s="603"/>
    </row>
    <row r="63" spans="1:12" ht="20.25" customHeight="1" x14ac:dyDescent="0.25">
      <c r="A63" s="533" t="s">
        <v>730</v>
      </c>
      <c r="B63" s="536" t="s">
        <v>731</v>
      </c>
      <c r="C63" s="536"/>
      <c r="D63" s="537" t="s">
        <v>667</v>
      </c>
      <c r="E63" s="537" t="s">
        <v>639</v>
      </c>
      <c r="F63" s="554" t="s">
        <v>647</v>
      </c>
      <c r="G63" s="554"/>
      <c r="H63" s="554"/>
      <c r="I63" s="554" t="s">
        <v>648</v>
      </c>
      <c r="J63" s="554"/>
      <c r="K63" s="554"/>
    </row>
    <row r="64" spans="1:12" x14ac:dyDescent="0.25">
      <c r="A64" s="534"/>
      <c r="B64" s="536"/>
      <c r="C64" s="536"/>
      <c r="D64" s="537"/>
      <c r="E64" s="537"/>
      <c r="F64" s="553">
        <f>SUM(F65:H69)</f>
        <v>40</v>
      </c>
      <c r="G64" s="553"/>
      <c r="H64" s="553"/>
      <c r="I64" s="553">
        <f>SUM(I65:K69)</f>
        <v>40</v>
      </c>
      <c r="J64" s="553"/>
      <c r="K64" s="553"/>
      <c r="L64" s="188"/>
    </row>
    <row r="65" spans="1:11" x14ac:dyDescent="0.25">
      <c r="A65" s="534"/>
      <c r="B65" s="515" t="s">
        <v>0</v>
      </c>
      <c r="C65" s="515"/>
      <c r="D65" s="537"/>
      <c r="E65" s="537"/>
      <c r="F65" s="551">
        <v>4</v>
      </c>
      <c r="G65" s="551"/>
      <c r="H65" s="551"/>
      <c r="I65" s="551">
        <v>9</v>
      </c>
      <c r="J65" s="551"/>
      <c r="K65" s="551"/>
    </row>
    <row r="66" spans="1:11" x14ac:dyDescent="0.25">
      <c r="A66" s="534"/>
      <c r="B66" s="515" t="s">
        <v>1</v>
      </c>
      <c r="C66" s="515"/>
      <c r="D66" s="537"/>
      <c r="E66" s="537"/>
      <c r="F66" s="551">
        <v>8</v>
      </c>
      <c r="G66" s="551"/>
      <c r="H66" s="551"/>
      <c r="I66" s="551">
        <v>21</v>
      </c>
      <c r="J66" s="551"/>
      <c r="K66" s="551"/>
    </row>
    <row r="67" spans="1:11" x14ac:dyDescent="0.25">
      <c r="A67" s="534"/>
      <c r="B67" s="515" t="s">
        <v>5</v>
      </c>
      <c r="C67" s="515"/>
      <c r="D67" s="537"/>
      <c r="E67" s="537"/>
      <c r="F67" s="551">
        <v>2</v>
      </c>
      <c r="G67" s="551"/>
      <c r="H67" s="551"/>
      <c r="I67" s="551">
        <v>4</v>
      </c>
      <c r="J67" s="551"/>
      <c r="K67" s="551"/>
    </row>
    <row r="68" spans="1:11" x14ac:dyDescent="0.25">
      <c r="A68" s="534"/>
      <c r="B68" s="515" t="s">
        <v>2</v>
      </c>
      <c r="C68" s="515"/>
      <c r="D68" s="537"/>
      <c r="E68" s="537"/>
      <c r="F68" s="551">
        <v>17</v>
      </c>
      <c r="G68" s="551"/>
      <c r="H68" s="551"/>
      <c r="I68" s="551">
        <v>3</v>
      </c>
      <c r="J68" s="551"/>
      <c r="K68" s="551"/>
    </row>
    <row r="69" spans="1:11" x14ac:dyDescent="0.25">
      <c r="A69" s="535"/>
      <c r="B69" s="515" t="s">
        <v>3</v>
      </c>
      <c r="C69" s="515"/>
      <c r="D69" s="537"/>
      <c r="E69" s="537"/>
      <c r="F69" s="551">
        <v>9</v>
      </c>
      <c r="G69" s="551"/>
      <c r="H69" s="551"/>
      <c r="I69" s="551">
        <v>3</v>
      </c>
      <c r="J69" s="551"/>
      <c r="K69" s="551"/>
    </row>
    <row r="70" spans="1:11" x14ac:dyDescent="0.25">
      <c r="A70" s="212"/>
      <c r="B70" s="213"/>
      <c r="C70" s="213"/>
      <c r="D70" s="214"/>
      <c r="E70" s="214"/>
      <c r="F70" s="215"/>
      <c r="G70" s="215"/>
      <c r="H70" s="215"/>
      <c r="I70" s="215"/>
      <c r="J70" s="215"/>
      <c r="K70" s="215"/>
    </row>
    <row r="72" spans="1:11" ht="15.75" x14ac:dyDescent="0.25">
      <c r="A72" s="216"/>
      <c r="B72" s="216" t="s">
        <v>732</v>
      </c>
      <c r="C72" s="216"/>
      <c r="D72" s="216"/>
      <c r="E72" s="216"/>
      <c r="F72" s="216"/>
      <c r="G72" s="216" t="s">
        <v>733</v>
      </c>
      <c r="H72" s="216"/>
    </row>
    <row r="78" spans="1:11" ht="29.25" customHeight="1" x14ac:dyDescent="0.25"/>
    <row r="80" spans="1:11" ht="61.5" customHeight="1" x14ac:dyDescent="0.25"/>
  </sheetData>
  <mergeCells count="167">
    <mergeCell ref="A62:K62"/>
    <mergeCell ref="A63:A69"/>
    <mergeCell ref="B63:C64"/>
    <mergeCell ref="D63:D69"/>
    <mergeCell ref="E63:E69"/>
    <mergeCell ref="F63:H63"/>
    <mergeCell ref="I63:K63"/>
    <mergeCell ref="F64:H64"/>
    <mergeCell ref="I64:K64"/>
    <mergeCell ref="B65:C65"/>
    <mergeCell ref="B68:C68"/>
    <mergeCell ref="F68:H68"/>
    <mergeCell ref="I68:K68"/>
    <mergeCell ref="B69:C69"/>
    <mergeCell ref="F69:H69"/>
    <mergeCell ref="I69:K69"/>
    <mergeCell ref="F65:H65"/>
    <mergeCell ref="I65:K65"/>
    <mergeCell ref="B66:C66"/>
    <mergeCell ref="F66:H66"/>
    <mergeCell ref="I66:K66"/>
    <mergeCell ref="B67:C67"/>
    <mergeCell ref="F67:H67"/>
    <mergeCell ref="I67:K67"/>
    <mergeCell ref="F58:K58"/>
    <mergeCell ref="B59:C59"/>
    <mergeCell ref="F59:K59"/>
    <mergeCell ref="B60:C60"/>
    <mergeCell ref="F60:K60"/>
    <mergeCell ref="B61:C61"/>
    <mergeCell ref="F61:K61"/>
    <mergeCell ref="A54:K54"/>
    <mergeCell ref="A55:A61"/>
    <mergeCell ref="B55:C56"/>
    <mergeCell ref="D55:D61"/>
    <mergeCell ref="E55:E61"/>
    <mergeCell ref="F55:K55"/>
    <mergeCell ref="F56:K56"/>
    <mergeCell ref="B57:C57"/>
    <mergeCell ref="F57:K57"/>
    <mergeCell ref="B58:C58"/>
    <mergeCell ref="B51:C51"/>
    <mergeCell ref="F51:K51"/>
    <mergeCell ref="B52:C52"/>
    <mergeCell ref="F52:K52"/>
    <mergeCell ref="B53:C53"/>
    <mergeCell ref="F53:K53"/>
    <mergeCell ref="A47:A53"/>
    <mergeCell ref="B47:C48"/>
    <mergeCell ref="D47:D53"/>
    <mergeCell ref="E47:E53"/>
    <mergeCell ref="F47:K47"/>
    <mergeCell ref="F48:K48"/>
    <mergeCell ref="B49:C49"/>
    <mergeCell ref="F49:K49"/>
    <mergeCell ref="B50:C50"/>
    <mergeCell ref="F50:K50"/>
    <mergeCell ref="B44:C44"/>
    <mergeCell ref="F44:K44"/>
    <mergeCell ref="B45:C45"/>
    <mergeCell ref="F45:K45"/>
    <mergeCell ref="B46:C46"/>
    <mergeCell ref="F46:K46"/>
    <mergeCell ref="A40:A46"/>
    <mergeCell ref="B40:C41"/>
    <mergeCell ref="D40:D46"/>
    <mergeCell ref="E40:E46"/>
    <mergeCell ref="F40:K40"/>
    <mergeCell ref="F41:K41"/>
    <mergeCell ref="B42:C42"/>
    <mergeCell ref="F42:K42"/>
    <mergeCell ref="B43:C43"/>
    <mergeCell ref="F43:K43"/>
    <mergeCell ref="B37:C37"/>
    <mergeCell ref="F37:K37"/>
    <mergeCell ref="B38:C38"/>
    <mergeCell ref="F38:K38"/>
    <mergeCell ref="B39:C39"/>
    <mergeCell ref="F39:K39"/>
    <mergeCell ref="A33:A39"/>
    <mergeCell ref="B33:C34"/>
    <mergeCell ref="D33:D39"/>
    <mergeCell ref="E33:E39"/>
    <mergeCell ref="F33:K33"/>
    <mergeCell ref="F34:K34"/>
    <mergeCell ref="B35:C35"/>
    <mergeCell ref="F35:K35"/>
    <mergeCell ref="B36:C36"/>
    <mergeCell ref="F36:K36"/>
    <mergeCell ref="B30:C30"/>
    <mergeCell ref="F30:K30"/>
    <mergeCell ref="B31:C31"/>
    <mergeCell ref="F31:K31"/>
    <mergeCell ref="B32:C32"/>
    <mergeCell ref="F32:K32"/>
    <mergeCell ref="A26:A32"/>
    <mergeCell ref="B26:C27"/>
    <mergeCell ref="D26:D32"/>
    <mergeCell ref="E26:E32"/>
    <mergeCell ref="F26:K26"/>
    <mergeCell ref="F27:K27"/>
    <mergeCell ref="B28:C28"/>
    <mergeCell ref="F28:K28"/>
    <mergeCell ref="B29:C29"/>
    <mergeCell ref="F29:K29"/>
    <mergeCell ref="B23:C23"/>
    <mergeCell ref="F23:K23"/>
    <mergeCell ref="B24:C24"/>
    <mergeCell ref="F24:K24"/>
    <mergeCell ref="B25:C25"/>
    <mergeCell ref="F25:K25"/>
    <mergeCell ref="A19:A25"/>
    <mergeCell ref="B19:C20"/>
    <mergeCell ref="D19:D25"/>
    <mergeCell ref="E19:E25"/>
    <mergeCell ref="F19:K19"/>
    <mergeCell ref="F20:K20"/>
    <mergeCell ref="B21:C21"/>
    <mergeCell ref="F21:K21"/>
    <mergeCell ref="B22:C22"/>
    <mergeCell ref="F22:K22"/>
    <mergeCell ref="B18:C18"/>
    <mergeCell ref="F18:K18"/>
    <mergeCell ref="A12:A18"/>
    <mergeCell ref="B12:C13"/>
    <mergeCell ref="D12:D18"/>
    <mergeCell ref="E12:E18"/>
    <mergeCell ref="F12:K12"/>
    <mergeCell ref="F13:K13"/>
    <mergeCell ref="B14:C14"/>
    <mergeCell ref="F14:K14"/>
    <mergeCell ref="B15:C15"/>
    <mergeCell ref="F15:K15"/>
    <mergeCell ref="B8:C8"/>
    <mergeCell ref="F8:G8"/>
    <mergeCell ref="H8:K8"/>
    <mergeCell ref="B9:C9"/>
    <mergeCell ref="F9:G9"/>
    <mergeCell ref="H9:K9"/>
    <mergeCell ref="B16:C16"/>
    <mergeCell ref="F16:K16"/>
    <mergeCell ref="B17:C17"/>
    <mergeCell ref="F17:K17"/>
    <mergeCell ref="A1:A2"/>
    <mergeCell ref="B1:C2"/>
    <mergeCell ref="D1:D2"/>
    <mergeCell ref="E1:E2"/>
    <mergeCell ref="F1:K2"/>
    <mergeCell ref="A3:K3"/>
    <mergeCell ref="A4:K4"/>
    <mergeCell ref="A5:A11"/>
    <mergeCell ref="B5:C6"/>
    <mergeCell ref="D5:D11"/>
    <mergeCell ref="E5:E11"/>
    <mergeCell ref="F5:G5"/>
    <mergeCell ref="H5:K5"/>
    <mergeCell ref="F6:G6"/>
    <mergeCell ref="H6:K6"/>
    <mergeCell ref="B7:C7"/>
    <mergeCell ref="B10:C10"/>
    <mergeCell ref="F10:G10"/>
    <mergeCell ref="H10:K10"/>
    <mergeCell ref="B11:C11"/>
    <mergeCell ref="F11:G11"/>
    <mergeCell ref="H11:K11"/>
    <mergeCell ref="F7:G7"/>
    <mergeCell ref="H7:K7"/>
  </mergeCells>
  <pageMargins left="0.7" right="0.7" top="0.75" bottom="0.75" header="0.3" footer="0.3"/>
  <pageSetup paperSize="9"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AK</vt:lpstr>
      <vt:lpstr>AA_ML</vt:lpstr>
      <vt:lpstr>SK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Gunita Skupele</dc:creator>
  <cp:lastModifiedBy>Dace Udre</cp:lastModifiedBy>
  <cp:lastPrinted>2022-03-03T12:39:32Z</cp:lastPrinted>
  <dcterms:created xsi:type="dcterms:W3CDTF">2020-01-08T06:56:53Z</dcterms:created>
  <dcterms:modified xsi:type="dcterms:W3CDTF">2022-03-07T15:13:29Z</dcterms:modified>
</cp:coreProperties>
</file>